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80" tabRatio="727" activeTab="2"/>
  </bookViews>
  <sheets>
    <sheet name="ตัวอย่างหน้างบใบสำคัญ" sheetId="1" r:id="rId1"/>
    <sheet name="ตัวอย่างใบเบิกสอนหลายหน่วยงาน" sheetId="2" r:id="rId2"/>
    <sheet name="ตัวอย่างใบเบิกสอนเดี๋ยว" sheetId="3" r:id="rId3"/>
    <sheet name="สรุป" sheetId="4" r:id="rId4"/>
    <sheet name="แบบใบเบิก" sheetId="5" r:id="rId5"/>
    <sheet name="หลักฐานการจ่าย" sheetId="6" r:id="rId6"/>
  </sheets>
  <externalReferences>
    <externalReference r:id="rId9"/>
  </externalReferences>
  <definedNames>
    <definedName name="_xlfn.BAHTTEXT" hidden="1">#NAME?</definedName>
    <definedName name="_xlnm.Print_Area" localSheetId="0">'ตัวอย่างหน้างบใบสำคัญ'!$A$1:$I$33</definedName>
    <definedName name="_xlnm.Print_Area" localSheetId="4">'แบบใบเบิก'!$A$1:$I$63</definedName>
    <definedName name="_xlnm.Print_Area" localSheetId="5">'หลักฐานการจ่าย'!$A$1:$J$27</definedName>
  </definedNames>
  <calcPr fullCalcOnLoad="1"/>
</workbook>
</file>

<file path=xl/comments2.xml><?xml version="1.0" encoding="utf-8"?>
<comments xmlns="http://schemas.openxmlformats.org/spreadsheetml/2006/main">
  <authors>
    <author>Preeya_J</author>
  </authors>
  <commentList>
    <comment ref="M8" authorId="0">
      <text>
        <r>
          <rPr>
            <sz val="9"/>
            <rFont val="Tahoma"/>
            <family val="0"/>
          </rPr>
          <t xml:space="preserve">
เบิกจากหน่วยงานอื่น 8 ชม. เนื่องจากอาจารย์ผู้สอนไม่เบิกจากหน่วยงานต้นสังกัด</t>
        </r>
      </text>
    </comment>
  </commentList>
</comments>
</file>

<file path=xl/sharedStrings.xml><?xml version="1.0" encoding="utf-8"?>
<sst xmlns="http://schemas.openxmlformats.org/spreadsheetml/2006/main" count="252" uniqueCount="169">
  <si>
    <t>สัปดาห์
ที่</t>
  </si>
  <si>
    <t>เวลาที่สอน</t>
  </si>
  <si>
    <t>ชั่วโมง</t>
  </si>
  <si>
    <t>จำนวนรายวิชา</t>
  </si>
  <si>
    <t>จำนวน ชม.</t>
  </si>
  <si>
    <t>ชม.สอนรวม</t>
  </si>
  <si>
    <t>ชม.สอนเกิน</t>
  </si>
  <si>
    <t>1+2</t>
  </si>
  <si>
    <t>ชม.ที่เบิกได้</t>
  </si>
  <si>
    <t>ไม่เกิน 10 ชม.</t>
  </si>
  <si>
    <t>รวมเวลาสอน</t>
  </si>
  <si>
    <t xml:space="preserve">จำนวนเงินที่ขอเบิก </t>
  </si>
  <si>
    <t>อัตราชั่วโมงละ 300 บาท  เป็นเงิน</t>
  </si>
  <si>
    <t>บาท</t>
  </si>
  <si>
    <t>ผู้ทำ</t>
  </si>
  <si>
    <t>ลงชื่อ .....................................................</t>
  </si>
  <si>
    <t>(............................................................)</t>
  </si>
  <si>
    <t>ตำแหน่ง....................................................</t>
  </si>
  <si>
    <t>วันที่ ..............................................</t>
  </si>
  <si>
    <t>ผู้รับรอง</t>
  </si>
  <si>
    <t>ลงชื่อ ...............................................</t>
  </si>
  <si>
    <t>(.......................................................)</t>
  </si>
  <si>
    <t>วันที่ ................................................................</t>
  </si>
  <si>
    <t>ผู้อนุมัติ</t>
  </si>
  <si>
    <t>วันที่ .......................................</t>
  </si>
  <si>
    <t>ใบเบิกค่าสอนเกินภาระงานสอนขั้นต่ำของคณาจารย์ประจำ</t>
  </si>
  <si>
    <t>ลำดับที่</t>
  </si>
  <si>
    <t>จำนวน</t>
  </si>
  <si>
    <t>รับจริง</t>
  </si>
  <si>
    <t>ลายมือชื่อ</t>
  </si>
  <si>
    <t>หมายเหตุ</t>
  </si>
  <si>
    <t>ที่รับเงิน</t>
  </si>
  <si>
    <t>ผู้รับเงิน</t>
  </si>
  <si>
    <t>หน้างบใบสำคัญค่าสอนพิเศษประกอบฎีกาที่.......................................................................</t>
  </si>
  <si>
    <t>อาจารย์ประจำ</t>
  </si>
  <si>
    <t>บัณฑิตศึกษา</t>
  </si>
  <si>
    <t>เงินค่าสอน</t>
  </si>
  <si>
    <t>อาจารย์พิเศษ</t>
  </si>
  <si>
    <t>ปริญญาตรี</t>
  </si>
  <si>
    <t>คณะ  เศรษฐศาสตร์และบริหารธุรกิจ</t>
  </si>
  <si>
    <t xml:space="preserve">           ประจำเดือน</t>
  </si>
  <si>
    <t>ใบสำคัญ</t>
  </si>
  <si>
    <t>ชื่อผู้สอน</t>
  </si>
  <si>
    <t>วิชา</t>
  </si>
  <si>
    <t>หน่วยชั่วโมง</t>
  </si>
  <si>
    <t>จำนวนเงิน</t>
  </si>
  <si>
    <t>รวมเงิน</t>
  </si>
  <si>
    <t>ลงชื่อ.............................................ผู้เบิก</t>
  </si>
  <si>
    <t>วันที่ ........................................................</t>
  </si>
  <si>
    <t>ส่วนราชการ  คณะเศรษฐศาสตร์และบริหารธุรกิจ มหาวิทยาลัยทักษิณ</t>
  </si>
  <si>
    <t>ปีที่...2,3,4</t>
  </si>
  <si>
    <t>พ.ศ. .... 2561</t>
  </si>
  <si>
    <t>0708113</t>
  </si>
  <si>
    <t>รวม</t>
  </si>
  <si>
    <t>............................................................................</t>
  </si>
  <si>
    <t>นางสาวเอ</t>
  </si>
  <si>
    <t xml:space="preserve">       (.....................................)</t>
  </si>
  <si>
    <t>แบบขออนุมัติเบิกค่าสอนเกิน</t>
  </si>
  <si>
    <t>ตารางสอนประจำภาคเรียนทั้งสองภาคเรียน</t>
  </si>
  <si>
    <t>แบบรายงานผลการปฏิบัติงานประจำปี</t>
  </si>
  <si>
    <t>หลักฐานการขออนุญาตสอนชดเชย (ถ้ามี)</t>
  </si>
  <si>
    <t xml:space="preserve">          การขออนุมัติเบิกค่าสอนเกิน ผู้ขอเบิกจะต้องแสดงหลักฐานต่อไปนี้ประกอบการพิจารณา</t>
  </si>
  <si>
    <t>แบบฟอร์มการเบิกค่าสอนตามกรมบัญชีกลาง</t>
  </si>
  <si>
    <t>เอกสารการประชุม</t>
  </si>
  <si>
    <t>หลักเกณฑ์การเบิกจ่ายค่าสอนเกินภาระงานสอนขั้นต่ำของคณาจารย์ประจำปี พ.ศ. 2561</t>
  </si>
  <si>
    <t>วันพฤหัสบดี ที่ 8 พฤศจิกายน 2561 เวลา 09.00-12.00 น.</t>
  </si>
  <si>
    <t>ณ ห้องประชุมทองหลาง 1 วิทยาเขตสงขลา และห้องประชุมสัตตบงกช วิทยาเขตพัทลุง</t>
  </si>
  <si>
    <t>จำนวนชั่วโมง</t>
  </si>
  <si>
    <t>คณะ (1)................................................................</t>
  </si>
  <si>
    <t>ชื่อ (2) ..............................................................................................................</t>
  </si>
  <si>
    <t>ตำแหน่ง .........................................</t>
  </si>
  <si>
    <t>วันที่ ..................................</t>
  </si>
  <si>
    <t>(.............................................................)</t>
  </si>
  <si>
    <t>ลงชื่อ .................................................</t>
  </si>
  <si>
    <t>ตำแหน่ง ................................................................</t>
  </si>
  <si>
    <t>(..................................................................)</t>
  </si>
  <si>
    <t>หลักฐานการจ่ายเงิน</t>
  </si>
  <si>
    <t>ระดับ</t>
  </si>
  <si>
    <t>วันเดือนปี</t>
  </si>
  <si>
    <t>ตำแหน่ง ...................................................</t>
  </si>
  <si>
    <t>หักภาษีเงินได้</t>
  </si>
  <si>
    <t>สัปดาห์ที่ (5)</t>
  </si>
  <si>
    <t>รายวิชา (6)</t>
  </si>
  <si>
    <t>ชั่วโมง (7)</t>
  </si>
  <si>
    <t>รายวิชา (8)</t>
  </si>
  <si>
    <t>ชั่วโมง (9)</t>
  </si>
  <si>
    <t>10=(7)+(9)</t>
  </si>
  <si>
    <t>(.................................................)</t>
  </si>
  <si>
    <t>ลงชื่อ .........................................</t>
  </si>
  <si>
    <t>จำนวนเงินที่ขอเบิก</t>
  </si>
  <si>
    <t>อัตราชั่วโมงละ 300 บาท เป็นเงิน</t>
  </si>
  <si>
    <t>วัสดุสำนักงาน</t>
  </si>
  <si>
    <t>(...........................................................)</t>
  </si>
  <si>
    <t>ภาคเรียนที่ 1/ (3)..............</t>
  </si>
  <si>
    <t>ภาคเรียนที่ 2/ (4)..............</t>
  </si>
  <si>
    <t>คณะ (1)..................................................................</t>
  </si>
  <si>
    <t xml:space="preserve">                             เงินค่าสอนพิเศษ 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</si>
  <si>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</si>
  <si>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</si>
  <si>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</si>
  <si>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</si>
  <si>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</si>
  <si>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</si>
  <si>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</si>
  <si>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</si>
  <si>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</si>
  <si>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</si>
  <si>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รวม (13)</t>
  </si>
  <si>
    <t>ลงชื่อ ......................................................(ผู้จ่ายเงิน) (14)</t>
  </si>
  <si>
    <t>วิธีกรอกรายการ</t>
  </si>
  <si>
    <t>(1)</t>
  </si>
  <si>
    <t>(2)</t>
  </si>
  <si>
    <t>ผู้จัดทำ (14)</t>
  </si>
  <si>
    <t>ผู้รับรอง (15)</t>
  </si>
  <si>
    <t>ผู้อนุมัติ (16)</t>
  </si>
  <si>
    <t>(13)</t>
  </si>
  <si>
    <t>(14)</t>
  </si>
  <si>
    <t>(15)</t>
  </si>
  <si>
    <t>(16)</t>
  </si>
  <si>
    <t>"คณะ"</t>
  </si>
  <si>
    <t>"ชื่อ"</t>
  </si>
  <si>
    <t>"ภาคเรียนที่ 1/"</t>
  </si>
  <si>
    <t>"ภาคเรียนที่ 2/"</t>
  </si>
  <si>
    <t>"รายวิชา"</t>
  </si>
  <si>
    <t>"ชั่วโมง"</t>
  </si>
  <si>
    <t>"ที่เบิกได้ไม่เกิน 10 ชม."</t>
  </si>
  <si>
    <t>"หมายเหตุ"</t>
  </si>
  <si>
    <t>11=20-(10)</t>
  </si>
  <si>
    <t>"สัปดาห์ที่"</t>
  </si>
  <si>
    <t>"ผู้จัดทำ"</t>
  </si>
  <si>
    <t>"ผู้รับรอง"</t>
  </si>
  <si>
    <t>"ผู้อนุมัติ"</t>
  </si>
  <si>
    <t>ชื่อคณะ</t>
  </si>
  <si>
    <t>ชื่อผู้เบิกค่าสอนเกิน</t>
  </si>
  <si>
    <t>ภาคเรียนที่ 1</t>
  </si>
  <si>
    <t>ภาคเรียนที่ 2</t>
  </si>
  <si>
    <t>สัปดาห์ที่สอน</t>
  </si>
  <si>
    <t>รายวิชาที่สอนภาคเรียนที่ 1</t>
  </si>
  <si>
    <t>ชั่วโมงที่สอนภาคเรียนที่ 2</t>
  </si>
  <si>
    <t>ชั่วโมงที่สอนภาคเรียนที่ 1</t>
  </si>
  <si>
    <t>รายวิชาที่สอนภาคเรียนที่ 2</t>
  </si>
  <si>
    <t>รวมชม. สอน</t>
  </si>
  <si>
    <t>"รวมชม. สอน"</t>
  </si>
  <si>
    <t>"ชม.สอนเกิน"</t>
  </si>
  <si>
    <t>ให้แสดงผลรวม ชม. สอนภาคเรียนที่ 1 และชม. สอนภาคเรียนที่ 2</t>
  </si>
  <si>
    <t xml:space="preserve">ให้คิดค่าสอนเกินจากชั่วโมงการสอนจริง (ชั่วโมงต่อสัปดาห์) ในภาพรวมทั้งปีการศึกษา </t>
  </si>
  <si>
    <t xml:space="preserve">เฉพาะส่วนที่เกิน 20 ชั่วโมงต่อสัปดาห์ต่อปีการศึกษา </t>
  </si>
  <si>
    <t>เบิกได้ ไม่เกิน 10 ชม.</t>
  </si>
  <si>
    <r>
      <rPr>
        <u val="single"/>
        <sz val="14"/>
        <rFont val="Angsana New"/>
        <family val="1"/>
      </rPr>
      <t xml:space="preserve">หมายเหตุ </t>
    </r>
    <r>
      <rPr>
        <sz val="14"/>
        <rFont val="Angsana New"/>
        <family val="1"/>
      </rPr>
      <t xml:space="preserve"> หากมีการเบิกจากหลายหน่วยงาน กรุณาระบุ ว่าเบิกจากคณะวิทยาศาสตร์   จำนวน ..........ชม.  หน่วยงานอื่น  จำนวน........ ชม.</t>
    </r>
  </si>
  <si>
    <t>ภาคเรียนที่ 1/2560</t>
  </si>
  <si>
    <t>ภาคเรียนที่ 2/2560</t>
  </si>
  <si>
    <t>ลงชื่อ ..................................................................</t>
  </si>
  <si>
    <t>(..........................................................................)</t>
  </si>
  <si>
    <t>ตำแหน่ง....................................</t>
  </si>
  <si>
    <t>ตำแหน่ง ..................................................................</t>
  </si>
  <si>
    <t>หน่วยงาอื่น</t>
  </si>
  <si>
    <t>คณะวิทยาศาสต์</t>
  </si>
  <si>
    <t>เวลาที่สอนของคณะวิทยาสตร์</t>
  </si>
  <si>
    <t>เวลาที่สอนของหน่วยงานอื่น</t>
  </si>
  <si>
    <t>ตำแหน่ง.............................................</t>
  </si>
  <si>
    <t>วันที่ ...........................................</t>
  </si>
  <si>
    <t>ลงชื่อ....................................................</t>
  </si>
  <si>
    <t xml:space="preserve">คณะ……………………………………………….. </t>
  </si>
  <si>
    <t>คณะ…………………………………………………………….</t>
  </si>
  <si>
    <r>
      <rPr>
        <b/>
        <u val="single"/>
        <sz val="18"/>
        <rFont val="TH SarabunPSK"/>
        <family val="2"/>
      </rPr>
      <t>ตัวอย่าง</t>
    </r>
    <r>
      <rPr>
        <sz val="18"/>
        <rFont val="TH SarabunPSK"/>
        <family val="2"/>
      </rPr>
      <t xml:space="preserve">  กรณีเบิกค่าสอนที่มีภาระงานสอนหลายหน่วยงาน</t>
    </r>
  </si>
  <si>
    <t>ตำแหน่ง..............................................</t>
  </si>
  <si>
    <r>
      <rPr>
        <b/>
        <u val="single"/>
        <sz val="16"/>
        <rFont val="Angsana New"/>
        <family val="1"/>
      </rPr>
      <t>ตัวอย่าง</t>
    </r>
    <r>
      <rPr>
        <sz val="16"/>
        <rFont val="Angsana New"/>
        <family val="1"/>
      </rPr>
      <t xml:space="preserve">  กรณีเบิกค่าสอนที่มีภาระงานสอนเฉพาะหน่วยงานต้นสังกัดอย่างเดียว</t>
    </r>
  </si>
  <si>
    <t xml:space="preserve">รวมเงินจ่ายทั้งสิ้น (ตัวอักษร) </t>
  </si>
  <si>
    <t>ตัวอย่างแบบฟอร์ม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</si>
</sst>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8">
    <font>
      <sz val="14"/>
      <name val="Cordia New"/>
      <family val="0"/>
    </font>
    <font>
      <sz val="11"/>
      <color indexed="8"/>
      <name val="Tahoma"/>
      <family val="2"/>
    </font>
    <font>
      <sz val="15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8"/>
      <name val="5012_tLU_huatoo0_BOLD"/>
      <family val="0"/>
    </font>
    <font>
      <sz val="15"/>
      <name val="TH SarabunPSK"/>
      <family val="2"/>
    </font>
    <font>
      <b/>
      <sz val="14"/>
      <name val="Cordia New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u val="single"/>
      <sz val="14"/>
      <name val="Angsana New"/>
      <family val="1"/>
    </font>
    <font>
      <b/>
      <u val="single"/>
      <sz val="14"/>
      <name val="TH SarabunPSK"/>
      <family val="2"/>
    </font>
    <font>
      <sz val="9"/>
      <name val="Tahoma"/>
      <family val="0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Angsana New"/>
      <family val="1"/>
    </font>
    <font>
      <sz val="16"/>
      <name val="Cordia New"/>
      <family val="2"/>
    </font>
    <font>
      <b/>
      <sz val="1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187" fontId="3" fillId="0" borderId="10" xfId="36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8" xfId="0" applyFont="1" applyBorder="1" applyAlignment="1" quotePrefix="1">
      <alignment/>
    </xf>
    <xf numFmtId="187" fontId="7" fillId="0" borderId="12" xfId="36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 quotePrefix="1">
      <alignment/>
    </xf>
    <xf numFmtId="0" fontId="7" fillId="0" borderId="13" xfId="0" applyFont="1" applyBorder="1" applyAlignment="1">
      <alignment horizontal="center"/>
    </xf>
    <xf numFmtId="187" fontId="7" fillId="0" borderId="13" xfId="36" applyNumberFormat="1" applyFont="1" applyBorder="1" applyAlignment="1">
      <alignment/>
    </xf>
    <xf numFmtId="0" fontId="7" fillId="0" borderId="13" xfId="0" applyFont="1" applyBorder="1" applyAlignment="1" quotePrefix="1">
      <alignment/>
    </xf>
    <xf numFmtId="0" fontId="7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187" fontId="9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1" fillId="0" borderId="21" xfId="0" applyFont="1" applyBorder="1" applyAlignment="1">
      <alignment horizontal="left"/>
    </xf>
    <xf numFmtId="187" fontId="7" fillId="0" borderId="21" xfId="36" applyNumberFormat="1" applyFont="1" applyBorder="1" applyAlignment="1">
      <alignment/>
    </xf>
    <xf numFmtId="0" fontId="7" fillId="0" borderId="21" xfId="0" applyFont="1" applyBorder="1" applyAlignment="1">
      <alignment/>
    </xf>
    <xf numFmtId="43" fontId="7" fillId="0" borderId="21" xfId="36" applyFont="1" applyBorder="1" applyAlignment="1">
      <alignment horizontal="center"/>
    </xf>
    <xf numFmtId="0" fontId="13" fillId="0" borderId="0" xfId="0" applyFont="1" applyAlignment="1">
      <alignment/>
    </xf>
    <xf numFmtId="0" fontId="9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187" fontId="9" fillId="0" borderId="0" xfId="36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4" fillId="33" borderId="19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/>
    </xf>
    <xf numFmtId="0" fontId="9" fillId="0" borderId="19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187" fontId="7" fillId="0" borderId="10" xfId="36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left" textRotation="90" wrapText="1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36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3" fontId="7" fillId="0" borderId="10" xfId="36" applyFont="1" applyBorder="1" applyAlignment="1">
      <alignment/>
    </xf>
    <xf numFmtId="43" fontId="7" fillId="0" borderId="0" xfId="36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43" fontId="4" fillId="0" borderId="26" xfId="36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43" fontId="9" fillId="0" borderId="26" xfId="36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7" fillId="0" borderId="10" xfId="36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3" fontId="3" fillId="0" borderId="10" xfId="36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0" xfId="36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9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43" fontId="9" fillId="0" borderId="0" xfId="36" applyFont="1" applyBorder="1" applyAlignment="1">
      <alignment horizontal="right"/>
    </xf>
    <xf numFmtId="0" fontId="9" fillId="33" borderId="19" xfId="0" applyFont="1" applyFill="1" applyBorder="1" applyAlignment="1">
      <alignment horizontal="center" vertical="center" textRotation="90" wrapText="1"/>
    </xf>
    <xf numFmtId="0" fontId="9" fillId="33" borderId="19" xfId="0" applyFont="1" applyFill="1" applyBorder="1" applyAlignment="1">
      <alignment horizontal="center" vertical="center" textRotation="90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8" fillId="0" borderId="43" xfId="0" applyFont="1" applyBorder="1" applyAlignment="1">
      <alignment vertical="center" wrapText="1"/>
    </xf>
    <xf numFmtId="0" fontId="38" fillId="0" borderId="43" xfId="0" applyFont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/>
    </xf>
    <xf numFmtId="49" fontId="8" fillId="33" borderId="37" xfId="0" applyNumberFormat="1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 quotePrefix="1">
      <alignment/>
    </xf>
    <xf numFmtId="187" fontId="8" fillId="0" borderId="19" xfId="36" applyNumberFormat="1" applyFont="1" applyBorder="1" applyAlignment="1">
      <alignment/>
    </xf>
    <xf numFmtId="0" fontId="8" fillId="0" borderId="19" xfId="0" applyFont="1" applyBorder="1" applyAlignment="1" quotePrefix="1">
      <alignment/>
    </xf>
    <xf numFmtId="0" fontId="6" fillId="0" borderId="19" xfId="0" applyFont="1" applyBorder="1" applyAlignment="1">
      <alignment horizontal="center"/>
    </xf>
    <xf numFmtId="187" fontId="6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</xdr:row>
      <xdr:rowOff>57150</xdr:rowOff>
    </xdr:from>
    <xdr:to>
      <xdr:col>1</xdr:col>
      <xdr:colOff>495300</xdr:colOff>
      <xdr:row>3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857250" y="762000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276225</xdr:colOff>
      <xdr:row>3</xdr:row>
      <xdr:rowOff>38100</xdr:rowOff>
    </xdr:from>
    <xdr:to>
      <xdr:col>6</xdr:col>
      <xdr:colOff>514350</xdr:colOff>
      <xdr:row>3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4972050" y="74295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285750</xdr:colOff>
      <xdr:row>8</xdr:row>
      <xdr:rowOff>28575</xdr:rowOff>
    </xdr:from>
    <xdr:to>
      <xdr:col>1</xdr:col>
      <xdr:colOff>523875</xdr:colOff>
      <xdr:row>8</xdr:row>
      <xdr:rowOff>257175</xdr:rowOff>
    </xdr:to>
    <xdr:sp>
      <xdr:nvSpPr>
        <xdr:cNvPr id="3" name="Rectangle 3"/>
        <xdr:cNvSpPr>
          <a:spLocks/>
        </xdr:cNvSpPr>
      </xdr:nvSpPr>
      <xdr:spPr>
        <a:xfrm>
          <a:off x="885825" y="187642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304800</xdr:colOff>
      <xdr:row>8</xdr:row>
      <xdr:rowOff>28575</xdr:rowOff>
    </xdr:from>
    <xdr:to>
      <xdr:col>6</xdr:col>
      <xdr:colOff>542925</xdr:colOff>
      <xdr:row>8</xdr:row>
      <xdr:rowOff>257175</xdr:rowOff>
    </xdr:to>
    <xdr:sp>
      <xdr:nvSpPr>
        <xdr:cNvPr id="4" name="Rectangle 4"/>
        <xdr:cNvSpPr>
          <a:spLocks/>
        </xdr:cNvSpPr>
      </xdr:nvSpPr>
      <xdr:spPr>
        <a:xfrm>
          <a:off x="5000625" y="1876425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352425</xdr:colOff>
      <xdr:row>7</xdr:row>
      <xdr:rowOff>266700</xdr:rowOff>
    </xdr:from>
    <xdr:to>
      <xdr:col>1</xdr:col>
      <xdr:colOff>609600</xdr:colOff>
      <xdr:row>8</xdr:row>
      <xdr:rowOff>209550</xdr:rowOff>
    </xdr:to>
    <xdr:sp>
      <xdr:nvSpPr>
        <xdr:cNvPr id="5" name="Line 8"/>
        <xdr:cNvSpPr>
          <a:spLocks/>
        </xdr:cNvSpPr>
      </xdr:nvSpPr>
      <xdr:spPr>
        <a:xfrm flipV="1">
          <a:off x="952500" y="1847850"/>
          <a:ext cx="2571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66675</xdr:rowOff>
    </xdr:from>
    <xdr:to>
      <xdr:col>5</xdr:col>
      <xdr:colOff>742950</xdr:colOff>
      <xdr:row>3</xdr:row>
      <xdr:rowOff>190500</xdr:rowOff>
    </xdr:to>
    <xdr:sp>
      <xdr:nvSpPr>
        <xdr:cNvPr id="1" name="สี่เหลี่ยมผืนผ้า 11"/>
        <xdr:cNvSpPr>
          <a:spLocks/>
        </xdr:cNvSpPr>
      </xdr:nvSpPr>
      <xdr:spPr>
        <a:xfrm>
          <a:off x="5372100" y="809625"/>
          <a:ext cx="142875" cy="1238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609600</xdr:colOff>
      <xdr:row>5</xdr:row>
      <xdr:rowOff>47625</xdr:rowOff>
    </xdr:from>
    <xdr:to>
      <xdr:col>5</xdr:col>
      <xdr:colOff>742950</xdr:colOff>
      <xdr:row>5</xdr:row>
      <xdr:rowOff>171450</xdr:rowOff>
    </xdr:to>
    <xdr:sp>
      <xdr:nvSpPr>
        <xdr:cNvPr id="2" name="สี่เหลี่ยมผืนผ้า 12"/>
        <xdr:cNvSpPr>
          <a:spLocks/>
        </xdr:cNvSpPr>
      </xdr:nvSpPr>
      <xdr:spPr>
        <a:xfrm>
          <a:off x="5381625" y="1257300"/>
          <a:ext cx="133350" cy="1238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628650</xdr:colOff>
      <xdr:row>3</xdr:row>
      <xdr:rowOff>57150</xdr:rowOff>
    </xdr:from>
    <xdr:to>
      <xdr:col>2</xdr:col>
      <xdr:colOff>762000</xdr:colOff>
      <xdr:row>3</xdr:row>
      <xdr:rowOff>180975</xdr:rowOff>
    </xdr:to>
    <xdr:sp>
      <xdr:nvSpPr>
        <xdr:cNvPr id="3" name="สี่เหลี่ยมผืนผ้า 14"/>
        <xdr:cNvSpPr>
          <a:spLocks/>
        </xdr:cNvSpPr>
      </xdr:nvSpPr>
      <xdr:spPr>
        <a:xfrm>
          <a:off x="2857500" y="800100"/>
          <a:ext cx="133350" cy="1238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619125</xdr:colOff>
      <xdr:row>5</xdr:row>
      <xdr:rowOff>57150</xdr:rowOff>
    </xdr:from>
    <xdr:to>
      <xdr:col>2</xdr:col>
      <xdr:colOff>752475</xdr:colOff>
      <xdr:row>5</xdr:row>
      <xdr:rowOff>180975</xdr:rowOff>
    </xdr:to>
    <xdr:sp>
      <xdr:nvSpPr>
        <xdr:cNvPr id="4" name="สี่เหลี่ยมผืนผ้า 16"/>
        <xdr:cNvSpPr>
          <a:spLocks/>
        </xdr:cNvSpPr>
      </xdr:nvSpPr>
      <xdr:spPr>
        <a:xfrm>
          <a:off x="2847975" y="1266825"/>
          <a:ext cx="133350" cy="123825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5;&#3641;&#3657;D\Budget_49.1\&#3585;&#3634;&#3619;&#3648;&#3591;&#3636;&#3609;&#3611;&#3585;&#3605;&#3636;\&#3588;&#3656;&#3634;&#3626;&#3629;&#3609;&#3614;&#3636;&#3648;&#3624;&#3625;\&#3629;&#3634;&#3592;&#3634;&#3619;&#3618;&#3660;&#3614;&#3636;&#3648;&#3624;&#3625;%201.61\&#3626;&#3629;&#3609;&#3648;&#3585;&#3636;&#3609;%20&#3629;.&#3626;&#3619;&#3636;&#3609;&#3618;&#3634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4208"/>
      <sheetName val="สรุปรายวิชา"/>
      <sheetName val="ฟอร์ม (3)"/>
      <sheetName val="ฟอร์ม (2)"/>
    </sheetNames>
    <sheetDataSet>
      <sheetData sheetId="2">
        <row r="30">
          <cell r="C30">
            <v>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60" zoomScalePageLayoutView="0" workbookViewId="0" topLeftCell="A4">
      <selection activeCell="M28" sqref="M28"/>
    </sheetView>
  </sheetViews>
  <sheetFormatPr defaultColWidth="9.00390625" defaultRowHeight="21.75"/>
  <cols>
    <col min="1" max="1" width="9.00390625" style="22" customWidth="1"/>
    <col min="2" max="2" width="26.140625" style="22" customWidth="1"/>
    <col min="3" max="3" width="10.8515625" style="22" customWidth="1"/>
    <col min="4" max="4" width="11.8515625" style="22" customWidth="1"/>
    <col min="5" max="5" width="9.00390625" style="22" customWidth="1"/>
    <col min="6" max="6" width="3.57421875" style="22" customWidth="1"/>
    <col min="7" max="7" width="9.00390625" style="22" customWidth="1"/>
    <col min="8" max="8" width="3.57421875" style="22" customWidth="1"/>
    <col min="9" max="16384" width="9.00390625" style="22" customWidth="1"/>
  </cols>
  <sheetData>
    <row r="1" spans="1:10" ht="21">
      <c r="A1" s="125" t="s">
        <v>49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21">
      <c r="A2" s="125" t="s">
        <v>33</v>
      </c>
      <c r="B2" s="125"/>
      <c r="C2" s="125"/>
      <c r="D2" s="125"/>
      <c r="E2" s="125"/>
      <c r="F2" s="125"/>
      <c r="G2" s="125"/>
      <c r="H2" s="125"/>
      <c r="I2" s="125"/>
      <c r="J2" s="125"/>
    </row>
    <row r="3" ht="13.5" customHeight="1"/>
    <row r="4" spans="2:9" ht="21">
      <c r="B4" s="23"/>
      <c r="C4" s="23" t="s">
        <v>34</v>
      </c>
      <c r="D4" s="23"/>
      <c r="E4" s="23"/>
      <c r="F4" s="23"/>
      <c r="G4" s="23"/>
      <c r="H4" s="23" t="s">
        <v>35</v>
      </c>
      <c r="I4" s="23"/>
    </row>
    <row r="5" spans="2:9" ht="13.5" customHeight="1">
      <c r="B5" s="23"/>
      <c r="C5" s="23"/>
      <c r="D5" s="23"/>
      <c r="E5" s="23"/>
      <c r="F5" s="23"/>
      <c r="G5" s="23"/>
      <c r="H5" s="23"/>
      <c r="I5" s="23"/>
    </row>
    <row r="6" spans="2:9" ht="21">
      <c r="B6" s="23" t="s">
        <v>36</v>
      </c>
      <c r="C6" s="23"/>
      <c r="D6" s="23"/>
      <c r="E6" s="23"/>
      <c r="F6" s="23"/>
      <c r="G6" s="23"/>
      <c r="H6" s="23"/>
      <c r="I6" s="23"/>
    </row>
    <row r="7" spans="2:9" ht="13.5" customHeight="1">
      <c r="B7" s="23"/>
      <c r="C7" s="23"/>
      <c r="D7" s="23"/>
      <c r="E7" s="23"/>
      <c r="F7" s="23"/>
      <c r="G7" s="23"/>
      <c r="H7" s="23"/>
      <c r="I7" s="23"/>
    </row>
    <row r="8" spans="2:9" ht="21">
      <c r="B8" s="23" t="s">
        <v>37</v>
      </c>
      <c r="C8" s="23"/>
      <c r="D8" s="23"/>
      <c r="E8" s="23"/>
      <c r="F8" s="23"/>
      <c r="G8" s="23" t="s">
        <v>38</v>
      </c>
      <c r="H8" s="23"/>
      <c r="I8" s="23"/>
    </row>
    <row r="9" spans="2:9" ht="21">
      <c r="B9" s="23"/>
      <c r="C9" s="23" t="s">
        <v>37</v>
      </c>
      <c r="D9" s="23"/>
      <c r="E9" s="23"/>
      <c r="F9" s="23"/>
      <c r="G9" s="23"/>
      <c r="H9" s="23" t="s">
        <v>38</v>
      </c>
      <c r="I9" s="23"/>
    </row>
    <row r="10" spans="2:9" ht="13.5" customHeight="1">
      <c r="B10" s="23"/>
      <c r="C10" s="23"/>
      <c r="D10" s="23"/>
      <c r="E10" s="23"/>
      <c r="F10" s="23"/>
      <c r="G10" s="23"/>
      <c r="H10" s="23"/>
      <c r="I10" s="23"/>
    </row>
    <row r="11" spans="2:9" ht="21">
      <c r="B11" s="23" t="s">
        <v>39</v>
      </c>
      <c r="C11" s="23"/>
      <c r="D11" s="23"/>
      <c r="E11" s="23"/>
      <c r="G11" s="23" t="s">
        <v>50</v>
      </c>
      <c r="H11" s="23"/>
      <c r="I11" s="23"/>
    </row>
    <row r="12" spans="2:7" ht="21">
      <c r="B12" s="23" t="s">
        <v>40</v>
      </c>
      <c r="C12" s="126" t="s">
        <v>54</v>
      </c>
      <c r="D12" s="126"/>
      <c r="E12" s="126"/>
      <c r="F12" s="126"/>
      <c r="G12" s="23" t="s">
        <v>51</v>
      </c>
    </row>
    <row r="13" spans="1:9" ht="18.75">
      <c r="A13" s="24" t="s">
        <v>41</v>
      </c>
      <c r="B13" s="25" t="s">
        <v>42</v>
      </c>
      <c r="C13" s="25" t="s">
        <v>43</v>
      </c>
      <c r="D13" s="25" t="s">
        <v>44</v>
      </c>
      <c r="E13" s="25" t="s">
        <v>45</v>
      </c>
      <c r="F13" s="24"/>
      <c r="G13" s="25" t="s">
        <v>46</v>
      </c>
      <c r="H13" s="24"/>
      <c r="I13" s="24" t="s">
        <v>30</v>
      </c>
    </row>
    <row r="14" spans="1:9" ht="18.75">
      <c r="A14" s="26">
        <v>1</v>
      </c>
      <c r="B14" s="27" t="s">
        <v>55</v>
      </c>
      <c r="C14" s="28" t="s">
        <v>52</v>
      </c>
      <c r="D14" s="26">
        <f>'[1]ฟอร์ม (3)'!C30</f>
        <v>63</v>
      </c>
      <c r="E14" s="26">
        <v>300</v>
      </c>
      <c r="F14" s="27"/>
      <c r="G14" s="29">
        <f>D14*E14</f>
        <v>18900</v>
      </c>
      <c r="H14" s="27"/>
      <c r="I14" s="27"/>
    </row>
    <row r="15" spans="1:9" ht="18.75">
      <c r="A15" s="30"/>
      <c r="B15" s="30"/>
      <c r="C15" s="31"/>
      <c r="D15" s="32"/>
      <c r="E15" s="32"/>
      <c r="F15" s="30"/>
      <c r="G15" s="33"/>
      <c r="H15" s="30"/>
      <c r="I15" s="30"/>
    </row>
    <row r="16" spans="1:9" ht="18.75">
      <c r="A16" s="30"/>
      <c r="B16" s="30"/>
      <c r="C16" s="31"/>
      <c r="D16" s="32"/>
      <c r="E16" s="32"/>
      <c r="F16" s="30"/>
      <c r="G16" s="33"/>
      <c r="H16" s="30"/>
      <c r="I16" s="30"/>
    </row>
    <row r="17" spans="1:9" ht="18.75">
      <c r="A17" s="30"/>
      <c r="B17" s="30"/>
      <c r="C17" s="31"/>
      <c r="D17" s="32"/>
      <c r="E17" s="32"/>
      <c r="F17" s="30"/>
      <c r="G17" s="33"/>
      <c r="H17" s="30"/>
      <c r="I17" s="30"/>
    </row>
    <row r="18" spans="1:9" ht="18.75">
      <c r="A18" s="30"/>
      <c r="B18" s="30"/>
      <c r="C18" s="34"/>
      <c r="D18" s="32"/>
      <c r="E18" s="32"/>
      <c r="F18" s="30"/>
      <c r="G18" s="33"/>
      <c r="H18" s="30"/>
      <c r="I18" s="30"/>
    </row>
    <row r="19" spans="1:9" ht="18.75">
      <c r="A19" s="30"/>
      <c r="B19" s="30"/>
      <c r="C19" s="30"/>
      <c r="D19" s="30"/>
      <c r="E19" s="30"/>
      <c r="F19" s="30"/>
      <c r="G19" s="33"/>
      <c r="H19" s="30"/>
      <c r="I19" s="30"/>
    </row>
    <row r="20" spans="1:9" ht="18.75">
      <c r="A20" s="30"/>
      <c r="B20" s="30"/>
      <c r="C20" s="30"/>
      <c r="D20" s="30"/>
      <c r="E20" s="30"/>
      <c r="F20" s="30"/>
      <c r="G20" s="33"/>
      <c r="H20" s="30"/>
      <c r="I20" s="30"/>
    </row>
    <row r="21" spans="1:9" ht="18.75">
      <c r="A21" s="30"/>
      <c r="B21" s="30"/>
      <c r="C21" s="30"/>
      <c r="D21" s="30"/>
      <c r="E21" s="30"/>
      <c r="F21" s="30"/>
      <c r="G21" s="33"/>
      <c r="H21" s="30"/>
      <c r="I21" s="30"/>
    </row>
    <row r="22" spans="1:9" ht="18.75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8.75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8.7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18.75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8.75">
      <c r="A26" s="30"/>
      <c r="B26" s="30"/>
      <c r="C26" s="30"/>
      <c r="D26" s="30"/>
      <c r="E26" s="30"/>
      <c r="F26" s="30"/>
      <c r="G26" s="30"/>
      <c r="H26" s="30"/>
      <c r="I26" s="30"/>
    </row>
    <row r="27" spans="1:9" ht="18.75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8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8.75">
      <c r="A29" s="35"/>
      <c r="B29" s="35"/>
      <c r="C29" s="35"/>
      <c r="D29" s="35"/>
      <c r="E29" s="36" t="s">
        <v>53</v>
      </c>
      <c r="F29" s="35"/>
      <c r="G29" s="37">
        <f>SUM(G14:G18)</f>
        <v>18900</v>
      </c>
      <c r="H29" s="35"/>
      <c r="I29" s="35"/>
    </row>
    <row r="31" ht="21">
      <c r="C31" s="23" t="s">
        <v>47</v>
      </c>
    </row>
    <row r="32" ht="21">
      <c r="C32" s="23" t="s">
        <v>56</v>
      </c>
    </row>
    <row r="33" ht="21">
      <c r="C33" s="23" t="s">
        <v>48</v>
      </c>
    </row>
  </sheetData>
  <sheetProtection/>
  <mergeCells count="3">
    <mergeCell ref="A1:J1"/>
    <mergeCell ref="A2:J2"/>
    <mergeCell ref="C12:F12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2"/>
  <sheetViews>
    <sheetView zoomScalePageLayoutView="0" workbookViewId="0" topLeftCell="A22">
      <selection activeCell="S19" sqref="S19"/>
    </sheetView>
  </sheetViews>
  <sheetFormatPr defaultColWidth="9.140625" defaultRowHeight="21.75"/>
  <cols>
    <col min="1" max="1" width="12.421875" style="22" customWidth="1"/>
    <col min="2" max="2" width="9.140625" style="22" customWidth="1"/>
    <col min="3" max="3" width="7.00390625" style="22" customWidth="1"/>
    <col min="4" max="4" width="6.57421875" style="22" customWidth="1"/>
    <col min="5" max="5" width="9.140625" style="22" customWidth="1"/>
    <col min="6" max="7" width="5.8515625" style="22" customWidth="1"/>
    <col min="8" max="9" width="6.00390625" style="22" customWidth="1"/>
    <col min="10" max="11" width="6.28125" style="22" customWidth="1"/>
    <col min="12" max="13" width="7.00390625" style="22" customWidth="1"/>
    <col min="14" max="14" width="12.57421875" style="22" customWidth="1"/>
    <col min="15" max="15" width="3.57421875" style="22" customWidth="1"/>
    <col min="16" max="16" width="0.2890625" style="22" hidden="1" customWidth="1"/>
    <col min="17" max="17" width="9.140625" style="22" hidden="1" customWidth="1"/>
    <col min="18" max="16384" width="9.140625" style="22" customWidth="1"/>
  </cols>
  <sheetData>
    <row r="1" spans="1:15" ht="21.75" customHeight="1">
      <c r="A1" s="220" t="s">
        <v>164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1:15" ht="23.25" customHeight="1">
      <c r="A2" s="139" t="s">
        <v>25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23.25" customHeight="1">
      <c r="A3" s="139" t="s">
        <v>163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ht="23.25" customHeight="1">
      <c r="A4" s="126" t="s">
        <v>69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s="39" customFormat="1" ht="41.25" customHeight="1">
      <c r="A5" s="140" t="s">
        <v>0</v>
      </c>
      <c r="B5" s="142" t="s">
        <v>149</v>
      </c>
      <c r="C5" s="142"/>
      <c r="D5" s="143"/>
      <c r="E5" s="142" t="s">
        <v>150</v>
      </c>
      <c r="F5" s="144"/>
      <c r="G5" s="145"/>
      <c r="H5" s="145" t="s">
        <v>5</v>
      </c>
      <c r="I5" s="154"/>
      <c r="J5" s="147" t="s">
        <v>6</v>
      </c>
      <c r="K5" s="148"/>
      <c r="L5" s="147" t="s">
        <v>8</v>
      </c>
      <c r="M5" s="148"/>
      <c r="N5" s="133" t="s">
        <v>30</v>
      </c>
      <c r="O5" s="134"/>
    </row>
    <row r="6" spans="1:15" ht="27.75" customHeight="1">
      <c r="A6" s="141"/>
      <c r="B6" s="140" t="s">
        <v>3</v>
      </c>
      <c r="C6" s="144" t="s">
        <v>4</v>
      </c>
      <c r="D6" s="146"/>
      <c r="E6" s="140" t="s">
        <v>3</v>
      </c>
      <c r="F6" s="144" t="s">
        <v>4</v>
      </c>
      <c r="G6" s="146"/>
      <c r="H6" s="145" t="s">
        <v>7</v>
      </c>
      <c r="I6" s="154"/>
      <c r="J6" s="152"/>
      <c r="K6" s="153"/>
      <c r="L6" s="149" t="s">
        <v>9</v>
      </c>
      <c r="M6" s="150"/>
      <c r="N6" s="135"/>
      <c r="O6" s="136"/>
    </row>
    <row r="7" spans="1:15" ht="66.75" customHeight="1">
      <c r="A7" s="75"/>
      <c r="B7" s="151"/>
      <c r="C7" s="87" t="s">
        <v>156</v>
      </c>
      <c r="D7" s="87" t="s">
        <v>155</v>
      </c>
      <c r="E7" s="151"/>
      <c r="F7" s="87" t="s">
        <v>156</v>
      </c>
      <c r="G7" s="87" t="s">
        <v>155</v>
      </c>
      <c r="H7" s="87" t="s">
        <v>156</v>
      </c>
      <c r="I7" s="87" t="s">
        <v>155</v>
      </c>
      <c r="J7" s="87" t="s">
        <v>156</v>
      </c>
      <c r="K7" s="87" t="s">
        <v>155</v>
      </c>
      <c r="L7" s="87" t="s">
        <v>156</v>
      </c>
      <c r="M7" s="87" t="s">
        <v>155</v>
      </c>
      <c r="N7" s="137"/>
      <c r="O7" s="138"/>
    </row>
    <row r="8" spans="1:15" ht="21.75">
      <c r="A8" s="26">
        <v>1</v>
      </c>
      <c r="B8" s="26">
        <v>7</v>
      </c>
      <c r="C8" s="85">
        <v>20</v>
      </c>
      <c r="D8" s="85">
        <v>3</v>
      </c>
      <c r="E8" s="85">
        <v>6</v>
      </c>
      <c r="F8" s="85">
        <v>15</v>
      </c>
      <c r="G8" s="85">
        <v>5</v>
      </c>
      <c r="H8" s="84">
        <f>C8+F8</f>
        <v>35</v>
      </c>
      <c r="I8" s="84">
        <f>D8+G8</f>
        <v>8</v>
      </c>
      <c r="J8" s="26">
        <f>H8-20</f>
        <v>15</v>
      </c>
      <c r="K8" s="26">
        <v>8</v>
      </c>
      <c r="L8" s="26">
        <v>2</v>
      </c>
      <c r="M8" s="26">
        <v>8</v>
      </c>
      <c r="N8" s="99"/>
      <c r="O8" s="98"/>
    </row>
    <row r="9" spans="1:15" ht="21.75">
      <c r="A9" s="32">
        <v>2</v>
      </c>
      <c r="B9" s="32">
        <v>7</v>
      </c>
      <c r="C9" s="32">
        <v>20</v>
      </c>
      <c r="D9" s="32">
        <v>3</v>
      </c>
      <c r="E9" s="32">
        <v>6</v>
      </c>
      <c r="F9" s="32">
        <v>15</v>
      </c>
      <c r="G9" s="32">
        <v>5</v>
      </c>
      <c r="H9" s="76">
        <f aca="true" t="shared" si="0" ref="H9:H22">C9+F9</f>
        <v>35</v>
      </c>
      <c r="I9" s="76">
        <f aca="true" t="shared" si="1" ref="I9:I22">D9+G9</f>
        <v>8</v>
      </c>
      <c r="J9" s="32">
        <f>H9-20</f>
        <v>15</v>
      </c>
      <c r="K9" s="32">
        <v>8</v>
      </c>
      <c r="L9" s="32">
        <v>2</v>
      </c>
      <c r="M9" s="32">
        <v>8</v>
      </c>
      <c r="N9" s="99"/>
      <c r="O9" s="98"/>
    </row>
    <row r="10" spans="1:15" ht="21.75">
      <c r="A10" s="32">
        <v>3</v>
      </c>
      <c r="B10" s="32">
        <v>7</v>
      </c>
      <c r="C10" s="32">
        <v>20</v>
      </c>
      <c r="D10" s="32">
        <v>3</v>
      </c>
      <c r="E10" s="32">
        <v>6</v>
      </c>
      <c r="F10" s="32">
        <v>15</v>
      </c>
      <c r="G10" s="32">
        <v>5</v>
      </c>
      <c r="H10" s="76">
        <f t="shared" si="0"/>
        <v>35</v>
      </c>
      <c r="I10" s="76">
        <f t="shared" si="1"/>
        <v>8</v>
      </c>
      <c r="J10" s="32">
        <f aca="true" t="shared" si="2" ref="J10:J16">H10-20</f>
        <v>15</v>
      </c>
      <c r="K10" s="32">
        <v>8</v>
      </c>
      <c r="L10" s="32">
        <v>2</v>
      </c>
      <c r="M10" s="32">
        <v>8</v>
      </c>
      <c r="N10" s="99"/>
      <c r="O10" s="98"/>
    </row>
    <row r="11" spans="1:15" ht="18.75">
      <c r="A11" s="32">
        <v>4</v>
      </c>
      <c r="B11" s="32">
        <v>7</v>
      </c>
      <c r="C11" s="32">
        <v>20</v>
      </c>
      <c r="D11" s="32">
        <v>3</v>
      </c>
      <c r="E11" s="32">
        <v>6</v>
      </c>
      <c r="F11" s="32">
        <v>15</v>
      </c>
      <c r="G11" s="32">
        <v>5</v>
      </c>
      <c r="H11" s="76">
        <f t="shared" si="0"/>
        <v>35</v>
      </c>
      <c r="I11" s="76">
        <f t="shared" si="1"/>
        <v>8</v>
      </c>
      <c r="J11" s="32">
        <f t="shared" si="2"/>
        <v>15</v>
      </c>
      <c r="K11" s="32">
        <v>8</v>
      </c>
      <c r="L11" s="32">
        <v>2</v>
      </c>
      <c r="M11" s="32">
        <v>8</v>
      </c>
      <c r="N11" s="99"/>
      <c r="O11" s="98"/>
    </row>
    <row r="12" spans="1:15" ht="18.75">
      <c r="A12" s="32">
        <v>5</v>
      </c>
      <c r="B12" s="32">
        <v>7</v>
      </c>
      <c r="C12" s="32">
        <v>20</v>
      </c>
      <c r="D12" s="32">
        <v>3</v>
      </c>
      <c r="E12" s="32">
        <v>6</v>
      </c>
      <c r="F12" s="32">
        <v>15</v>
      </c>
      <c r="G12" s="32">
        <v>5</v>
      </c>
      <c r="H12" s="76">
        <f t="shared" si="0"/>
        <v>35</v>
      </c>
      <c r="I12" s="76">
        <f t="shared" si="1"/>
        <v>8</v>
      </c>
      <c r="J12" s="32">
        <f t="shared" si="2"/>
        <v>15</v>
      </c>
      <c r="K12" s="32">
        <v>8</v>
      </c>
      <c r="L12" s="32">
        <v>2</v>
      </c>
      <c r="M12" s="32">
        <v>8</v>
      </c>
      <c r="N12" s="99"/>
      <c r="O12" s="98"/>
    </row>
    <row r="13" spans="1:15" ht="18.75">
      <c r="A13" s="32">
        <v>6</v>
      </c>
      <c r="B13" s="32">
        <v>7</v>
      </c>
      <c r="C13" s="32">
        <v>20</v>
      </c>
      <c r="D13" s="32">
        <v>3</v>
      </c>
      <c r="E13" s="32">
        <v>6</v>
      </c>
      <c r="F13" s="32">
        <v>15</v>
      </c>
      <c r="G13" s="32">
        <v>5</v>
      </c>
      <c r="H13" s="76">
        <f t="shared" si="0"/>
        <v>35</v>
      </c>
      <c r="I13" s="76">
        <f t="shared" si="1"/>
        <v>8</v>
      </c>
      <c r="J13" s="32">
        <f t="shared" si="2"/>
        <v>15</v>
      </c>
      <c r="K13" s="32">
        <v>8</v>
      </c>
      <c r="L13" s="32">
        <v>2</v>
      </c>
      <c r="M13" s="32">
        <v>8</v>
      </c>
      <c r="N13" s="99"/>
      <c r="O13" s="98"/>
    </row>
    <row r="14" spans="1:15" ht="18.75">
      <c r="A14" s="32">
        <v>7</v>
      </c>
      <c r="B14" s="32">
        <v>7</v>
      </c>
      <c r="C14" s="32">
        <v>20</v>
      </c>
      <c r="D14" s="32">
        <v>3</v>
      </c>
      <c r="E14" s="32">
        <v>6</v>
      </c>
      <c r="F14" s="32">
        <v>15</v>
      </c>
      <c r="G14" s="32">
        <v>5</v>
      </c>
      <c r="H14" s="76">
        <f t="shared" si="0"/>
        <v>35</v>
      </c>
      <c r="I14" s="76">
        <f t="shared" si="1"/>
        <v>8</v>
      </c>
      <c r="J14" s="32">
        <f t="shared" si="2"/>
        <v>15</v>
      </c>
      <c r="K14" s="32">
        <v>8</v>
      </c>
      <c r="L14" s="32">
        <v>2</v>
      </c>
      <c r="M14" s="32">
        <v>8</v>
      </c>
      <c r="N14" s="99"/>
      <c r="O14" s="98"/>
    </row>
    <row r="15" spans="1:15" ht="18.75">
      <c r="A15" s="32">
        <v>8</v>
      </c>
      <c r="B15" s="32">
        <v>7</v>
      </c>
      <c r="C15" s="32">
        <v>20</v>
      </c>
      <c r="D15" s="32">
        <v>3</v>
      </c>
      <c r="E15" s="32">
        <v>6</v>
      </c>
      <c r="F15" s="32">
        <v>15</v>
      </c>
      <c r="G15" s="32">
        <v>5</v>
      </c>
      <c r="H15" s="76">
        <f t="shared" si="0"/>
        <v>35</v>
      </c>
      <c r="I15" s="76">
        <f t="shared" si="1"/>
        <v>8</v>
      </c>
      <c r="J15" s="32">
        <f t="shared" si="2"/>
        <v>15</v>
      </c>
      <c r="K15" s="32">
        <v>8</v>
      </c>
      <c r="L15" s="32">
        <v>2</v>
      </c>
      <c r="M15" s="32">
        <v>8</v>
      </c>
      <c r="N15" s="99"/>
      <c r="O15" s="98"/>
    </row>
    <row r="16" spans="1:15" ht="18.75">
      <c r="A16" s="32">
        <v>9</v>
      </c>
      <c r="B16" s="32">
        <v>4</v>
      </c>
      <c r="C16" s="86">
        <v>10</v>
      </c>
      <c r="D16" s="86">
        <v>4</v>
      </c>
      <c r="E16" s="32">
        <v>6</v>
      </c>
      <c r="F16" s="32">
        <v>10</v>
      </c>
      <c r="G16" s="32">
        <v>10</v>
      </c>
      <c r="H16" s="76">
        <f t="shared" si="0"/>
        <v>20</v>
      </c>
      <c r="I16" s="76">
        <f t="shared" si="1"/>
        <v>14</v>
      </c>
      <c r="J16" s="32">
        <f t="shared" si="2"/>
        <v>0</v>
      </c>
      <c r="K16" s="32">
        <v>14</v>
      </c>
      <c r="L16" s="32">
        <v>0</v>
      </c>
      <c r="M16" s="32">
        <v>10</v>
      </c>
      <c r="N16" s="99"/>
      <c r="O16" s="98"/>
    </row>
    <row r="17" spans="1:15" ht="18.75">
      <c r="A17" s="32">
        <v>10</v>
      </c>
      <c r="B17" s="32">
        <v>3</v>
      </c>
      <c r="C17" s="86">
        <v>7</v>
      </c>
      <c r="D17" s="86">
        <v>3</v>
      </c>
      <c r="E17" s="32">
        <v>5</v>
      </c>
      <c r="F17" s="32">
        <v>8</v>
      </c>
      <c r="G17" s="32">
        <v>8</v>
      </c>
      <c r="H17" s="76">
        <f t="shared" si="0"/>
        <v>15</v>
      </c>
      <c r="I17" s="76">
        <f t="shared" si="1"/>
        <v>11</v>
      </c>
      <c r="J17" s="32">
        <v>0</v>
      </c>
      <c r="K17" s="32">
        <v>6</v>
      </c>
      <c r="L17" s="32">
        <v>0</v>
      </c>
      <c r="M17" s="32">
        <v>6</v>
      </c>
      <c r="N17" s="99"/>
      <c r="O17" s="98"/>
    </row>
    <row r="18" spans="1:15" ht="18.75">
      <c r="A18" s="32">
        <v>11</v>
      </c>
      <c r="B18" s="32">
        <v>3</v>
      </c>
      <c r="C18" s="86">
        <v>7</v>
      </c>
      <c r="D18" s="86">
        <v>3</v>
      </c>
      <c r="E18" s="32">
        <v>5</v>
      </c>
      <c r="F18" s="32">
        <v>8</v>
      </c>
      <c r="G18" s="32">
        <v>8</v>
      </c>
      <c r="H18" s="76">
        <f t="shared" si="0"/>
        <v>15</v>
      </c>
      <c r="I18" s="76">
        <f t="shared" si="1"/>
        <v>11</v>
      </c>
      <c r="J18" s="32">
        <v>0</v>
      </c>
      <c r="K18" s="32">
        <v>6</v>
      </c>
      <c r="L18" s="32">
        <v>0</v>
      </c>
      <c r="M18" s="32">
        <v>6</v>
      </c>
      <c r="N18" s="99"/>
      <c r="O18" s="98"/>
    </row>
    <row r="19" spans="1:15" ht="18.75">
      <c r="A19" s="77">
        <v>12</v>
      </c>
      <c r="B19" s="32">
        <v>3</v>
      </c>
      <c r="C19" s="86">
        <v>7</v>
      </c>
      <c r="D19" s="86">
        <v>3</v>
      </c>
      <c r="E19" s="32">
        <v>5</v>
      </c>
      <c r="F19" s="32">
        <v>8</v>
      </c>
      <c r="G19" s="32">
        <v>8</v>
      </c>
      <c r="H19" s="76">
        <f t="shared" si="0"/>
        <v>15</v>
      </c>
      <c r="I19" s="76">
        <f t="shared" si="1"/>
        <v>11</v>
      </c>
      <c r="J19" s="32">
        <v>0</v>
      </c>
      <c r="K19" s="32">
        <v>6</v>
      </c>
      <c r="L19" s="32">
        <v>0</v>
      </c>
      <c r="M19" s="32">
        <v>6</v>
      </c>
      <c r="N19" s="99"/>
      <c r="O19" s="98"/>
    </row>
    <row r="20" spans="1:15" ht="18.75">
      <c r="A20" s="77">
        <v>13</v>
      </c>
      <c r="B20" s="32">
        <v>3</v>
      </c>
      <c r="C20" s="86">
        <v>7</v>
      </c>
      <c r="D20" s="86">
        <v>3</v>
      </c>
      <c r="E20" s="32">
        <v>5</v>
      </c>
      <c r="F20" s="32">
        <v>8</v>
      </c>
      <c r="G20" s="32">
        <v>8</v>
      </c>
      <c r="H20" s="76">
        <f t="shared" si="0"/>
        <v>15</v>
      </c>
      <c r="I20" s="76">
        <f t="shared" si="1"/>
        <v>11</v>
      </c>
      <c r="J20" s="32">
        <v>0</v>
      </c>
      <c r="K20" s="32">
        <v>6</v>
      </c>
      <c r="L20" s="32">
        <v>0</v>
      </c>
      <c r="M20" s="32">
        <v>6</v>
      </c>
      <c r="N20" s="99"/>
      <c r="O20" s="98"/>
    </row>
    <row r="21" spans="1:15" ht="18.75">
      <c r="A21" s="32">
        <v>14</v>
      </c>
      <c r="B21" s="32">
        <v>3</v>
      </c>
      <c r="C21" s="86">
        <v>7</v>
      </c>
      <c r="D21" s="86">
        <v>3</v>
      </c>
      <c r="E21" s="32">
        <v>5</v>
      </c>
      <c r="F21" s="32">
        <v>8</v>
      </c>
      <c r="G21" s="32">
        <v>8</v>
      </c>
      <c r="H21" s="76">
        <f t="shared" si="0"/>
        <v>15</v>
      </c>
      <c r="I21" s="76">
        <f t="shared" si="1"/>
        <v>11</v>
      </c>
      <c r="J21" s="32">
        <v>0</v>
      </c>
      <c r="K21" s="32">
        <v>6</v>
      </c>
      <c r="L21" s="32">
        <v>0</v>
      </c>
      <c r="M21" s="32">
        <v>6</v>
      </c>
      <c r="N21" s="99"/>
      <c r="O21" s="98"/>
    </row>
    <row r="22" spans="1:15" ht="18.75">
      <c r="A22" s="32">
        <v>15</v>
      </c>
      <c r="B22" s="32">
        <v>3</v>
      </c>
      <c r="C22" s="86">
        <v>7</v>
      </c>
      <c r="D22" s="86">
        <v>3</v>
      </c>
      <c r="E22" s="32">
        <v>5</v>
      </c>
      <c r="F22" s="32">
        <v>8</v>
      </c>
      <c r="G22" s="32">
        <v>8</v>
      </c>
      <c r="H22" s="88">
        <f t="shared" si="0"/>
        <v>15</v>
      </c>
      <c r="I22" s="89">
        <f t="shared" si="1"/>
        <v>11</v>
      </c>
      <c r="J22" s="32">
        <v>0</v>
      </c>
      <c r="K22" s="32">
        <v>6</v>
      </c>
      <c r="L22" s="32">
        <v>0</v>
      </c>
      <c r="M22" s="78">
        <v>6</v>
      </c>
      <c r="N22" s="99"/>
      <c r="O22" s="98"/>
    </row>
    <row r="23" spans="1:15" s="59" customFormat="1" ht="22.5" customHeight="1">
      <c r="A23" s="90"/>
      <c r="B23" s="90"/>
      <c r="C23" s="90"/>
      <c r="D23" s="90"/>
      <c r="E23" s="74" t="s">
        <v>10</v>
      </c>
      <c r="F23" s="74"/>
      <c r="G23" s="90"/>
      <c r="H23" s="90"/>
      <c r="I23" s="90"/>
      <c r="J23" s="90"/>
      <c r="K23" s="92"/>
      <c r="L23" s="92">
        <f>SUM(L8:L22)</f>
        <v>16</v>
      </c>
      <c r="M23" s="91">
        <f>SUM(M8:M22)</f>
        <v>110</v>
      </c>
      <c r="N23" s="100"/>
      <c r="O23" s="101"/>
    </row>
    <row r="24" spans="1:15" ht="19.5">
      <c r="A24" s="79" t="s">
        <v>11</v>
      </c>
      <c r="C24" s="155">
        <v>33000</v>
      </c>
      <c r="D24" s="155"/>
      <c r="E24" s="155"/>
      <c r="F24" s="155"/>
      <c r="I24" s="102" t="str">
        <f>_xlfn.BAHTTEXT(C24)</f>
        <v>สามหมื่นสามพันบาทถ้วน</v>
      </c>
      <c r="J24" s="102"/>
      <c r="K24" s="102"/>
      <c r="L24" s="102"/>
      <c r="M24" s="102"/>
      <c r="N24" s="102"/>
      <c r="O24" s="103"/>
    </row>
    <row r="25" spans="1:15" ht="21.75" customHeight="1">
      <c r="A25" s="22" t="s">
        <v>157</v>
      </c>
      <c r="C25" s="39">
        <v>0</v>
      </c>
      <c r="D25" s="95" t="s">
        <v>2</v>
      </c>
      <c r="E25" s="105"/>
      <c r="F25" s="105"/>
      <c r="G25" s="105" t="s">
        <v>12</v>
      </c>
      <c r="H25" s="105"/>
      <c r="I25" s="105"/>
      <c r="J25" s="105"/>
      <c r="K25" s="105"/>
      <c r="L25" s="105"/>
      <c r="M25" s="167">
        <v>0</v>
      </c>
      <c r="N25" s="167"/>
      <c r="O25" s="94" t="s">
        <v>13</v>
      </c>
    </row>
    <row r="26" spans="1:15" ht="19.5">
      <c r="A26" s="81" t="s">
        <v>158</v>
      </c>
      <c r="B26" s="80"/>
      <c r="C26" s="80">
        <f>+M23</f>
        <v>110</v>
      </c>
      <c r="D26" s="106" t="s">
        <v>2</v>
      </c>
      <c r="E26" s="82"/>
      <c r="F26" s="83"/>
      <c r="G26" s="82" t="s">
        <v>12</v>
      </c>
      <c r="H26" s="81"/>
      <c r="I26" s="104"/>
      <c r="J26" s="104"/>
      <c r="K26" s="104"/>
      <c r="L26" s="104"/>
      <c r="M26" s="167">
        <f>C26*300</f>
        <v>33000</v>
      </c>
      <c r="N26" s="167"/>
      <c r="O26" s="94" t="s">
        <v>13</v>
      </c>
    </row>
    <row r="27" spans="1:15" ht="22.5" customHeight="1">
      <c r="A27" s="127" t="s">
        <v>14</v>
      </c>
      <c r="B27" s="128"/>
      <c r="C27" s="129"/>
      <c r="D27" s="127" t="s">
        <v>19</v>
      </c>
      <c r="E27" s="128"/>
      <c r="F27" s="128"/>
      <c r="G27" s="128"/>
      <c r="H27" s="128"/>
      <c r="I27" s="129"/>
      <c r="J27" s="161" t="s">
        <v>23</v>
      </c>
      <c r="K27" s="162"/>
      <c r="L27" s="162"/>
      <c r="M27" s="162"/>
      <c r="N27" s="162"/>
      <c r="O27" s="163"/>
    </row>
    <row r="28" spans="1:15" ht="22.5" customHeight="1">
      <c r="A28" s="130" t="s">
        <v>15</v>
      </c>
      <c r="B28" s="131"/>
      <c r="C28" s="132"/>
      <c r="D28" s="130" t="s">
        <v>20</v>
      </c>
      <c r="E28" s="131"/>
      <c r="F28" s="131"/>
      <c r="G28" s="131"/>
      <c r="H28" s="131"/>
      <c r="I28" s="108"/>
      <c r="J28" s="164" t="s">
        <v>151</v>
      </c>
      <c r="K28" s="165"/>
      <c r="L28" s="165"/>
      <c r="M28" s="165"/>
      <c r="N28" s="165"/>
      <c r="O28" s="166"/>
    </row>
    <row r="29" spans="1:15" ht="22.5" customHeight="1">
      <c r="A29" s="107" t="s">
        <v>16</v>
      </c>
      <c r="B29" s="108"/>
      <c r="C29" s="107"/>
      <c r="D29" s="130" t="s">
        <v>72</v>
      </c>
      <c r="E29" s="131"/>
      <c r="F29" s="131"/>
      <c r="G29" s="131"/>
      <c r="H29" s="131"/>
      <c r="I29" s="108"/>
      <c r="J29" s="164" t="s">
        <v>152</v>
      </c>
      <c r="K29" s="165"/>
      <c r="L29" s="165"/>
      <c r="M29" s="165"/>
      <c r="N29" s="165"/>
      <c r="O29" s="166"/>
    </row>
    <row r="30" spans="1:15" ht="22.5" customHeight="1">
      <c r="A30" s="130" t="s">
        <v>17</v>
      </c>
      <c r="B30" s="131"/>
      <c r="C30" s="132"/>
      <c r="D30" s="130" t="s">
        <v>165</v>
      </c>
      <c r="E30" s="131"/>
      <c r="F30" s="131"/>
      <c r="G30" s="131"/>
      <c r="H30" s="131"/>
      <c r="I30" s="108"/>
      <c r="J30" s="164" t="s">
        <v>154</v>
      </c>
      <c r="K30" s="165"/>
      <c r="L30" s="165"/>
      <c r="M30" s="165"/>
      <c r="N30" s="165"/>
      <c r="O30" s="166"/>
    </row>
    <row r="31" spans="1:15" ht="22.5" customHeight="1">
      <c r="A31" s="158" t="s">
        <v>18</v>
      </c>
      <c r="B31" s="159"/>
      <c r="C31" s="160"/>
      <c r="D31" s="109" t="s">
        <v>22</v>
      </c>
      <c r="E31" s="110"/>
      <c r="F31" s="110"/>
      <c r="G31" s="110"/>
      <c r="H31" s="110"/>
      <c r="I31" s="111"/>
      <c r="J31" s="93"/>
      <c r="K31" s="156" t="s">
        <v>24</v>
      </c>
      <c r="L31" s="156"/>
      <c r="M31" s="156"/>
      <c r="N31" s="156"/>
      <c r="O31" s="157"/>
    </row>
    <row r="32" spans="1:14" ht="19.5">
      <c r="A32" s="40"/>
      <c r="B32" s="40"/>
      <c r="C32" s="40"/>
      <c r="D32" s="70"/>
      <c r="E32" s="70"/>
      <c r="F32" s="40"/>
      <c r="G32" s="40"/>
      <c r="H32" s="40"/>
      <c r="I32" s="40"/>
      <c r="J32" s="40"/>
      <c r="K32" s="42"/>
      <c r="L32" s="42"/>
      <c r="M32" s="42"/>
      <c r="N32" s="42"/>
    </row>
  </sheetData>
  <sheetProtection/>
  <mergeCells count="33">
    <mergeCell ref="D30:H30"/>
    <mergeCell ref="E6:E7"/>
    <mergeCell ref="J5:K6"/>
    <mergeCell ref="H5:I5"/>
    <mergeCell ref="C24:F24"/>
    <mergeCell ref="K31:O31"/>
    <mergeCell ref="A31:C31"/>
    <mergeCell ref="H6:I6"/>
    <mergeCell ref="J27:O27"/>
    <mergeCell ref="J28:O28"/>
    <mergeCell ref="J29:O29"/>
    <mergeCell ref="J30:O30"/>
    <mergeCell ref="M25:N25"/>
    <mergeCell ref="M26:N26"/>
    <mergeCell ref="D28:H28"/>
    <mergeCell ref="D29:H29"/>
    <mergeCell ref="D27:I27"/>
    <mergeCell ref="A1:O1"/>
    <mergeCell ref="A27:C27"/>
    <mergeCell ref="A28:C28"/>
    <mergeCell ref="A30:C30"/>
    <mergeCell ref="N5:O7"/>
    <mergeCell ref="A4:O4"/>
    <mergeCell ref="A2:O2"/>
    <mergeCell ref="A3:O3"/>
    <mergeCell ref="A5:A6"/>
    <mergeCell ref="B5:D5"/>
    <mergeCell ref="E5:G5"/>
    <mergeCell ref="C6:D6"/>
    <mergeCell ref="L5:M5"/>
    <mergeCell ref="L6:M6"/>
    <mergeCell ref="F6:G6"/>
    <mergeCell ref="B6:B7"/>
  </mergeCells>
  <printOptions/>
  <pageMargins left="0.7" right="0.7" top="0.75" bottom="0.75" header="0.3" footer="0.3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0"/>
  <sheetViews>
    <sheetView tabSelected="1" view="pageBreakPreview" zoomScale="110" zoomScaleNormal="80" zoomScaleSheetLayoutView="110" zoomScalePageLayoutView="0" workbookViewId="0" topLeftCell="A19">
      <selection activeCell="A32" sqref="A32"/>
    </sheetView>
  </sheetViews>
  <sheetFormatPr defaultColWidth="9.140625" defaultRowHeight="21.75"/>
  <cols>
    <col min="1" max="1" width="7.57421875" style="5" customWidth="1"/>
    <col min="2" max="2" width="12.8515625" style="5" customWidth="1"/>
    <col min="3" max="3" width="11.7109375" style="5" customWidth="1"/>
    <col min="4" max="4" width="14.421875" style="5" customWidth="1"/>
    <col min="5" max="5" width="10.140625" style="5" customWidth="1"/>
    <col min="6" max="6" width="11.140625" style="5" customWidth="1"/>
    <col min="7" max="7" width="10.7109375" style="5" customWidth="1"/>
    <col min="8" max="8" width="13.8515625" style="5" customWidth="1"/>
    <col min="9" max="9" width="16.28125" style="5" customWidth="1"/>
    <col min="10" max="10" width="8.7109375" style="5" customWidth="1"/>
    <col min="11" max="11" width="0.2890625" style="5" hidden="1" customWidth="1"/>
    <col min="12" max="13" width="9.140625" style="5" hidden="1" customWidth="1"/>
    <col min="14" max="16384" width="9.140625" style="5" customWidth="1"/>
  </cols>
  <sheetData>
    <row r="1" spans="1:10" ht="23.25">
      <c r="A1" s="187" t="s">
        <v>166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23.25">
      <c r="A2" s="187" t="s">
        <v>25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23.25">
      <c r="A3" s="187" t="s">
        <v>162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3" ht="22.5">
      <c r="A4" s="126" t="s">
        <v>69</v>
      </c>
      <c r="B4" s="126"/>
      <c r="C4" s="126"/>
      <c r="D4" s="126"/>
      <c r="E4" s="126"/>
      <c r="F4" s="126"/>
      <c r="G4" s="126"/>
      <c r="H4" s="126"/>
      <c r="I4" s="126"/>
      <c r="J4" s="126"/>
      <c r="K4" s="112"/>
      <c r="L4" s="112"/>
      <c r="M4" s="112"/>
    </row>
    <row r="5" spans="1:10" s="6" customFormat="1" ht="65.25" customHeight="1">
      <c r="A5" s="184" t="s">
        <v>0</v>
      </c>
      <c r="B5" s="181" t="s">
        <v>149</v>
      </c>
      <c r="C5" s="182"/>
      <c r="D5" s="181" t="s">
        <v>150</v>
      </c>
      <c r="E5" s="183"/>
      <c r="F5" s="17" t="s">
        <v>5</v>
      </c>
      <c r="G5" s="184" t="s">
        <v>6</v>
      </c>
      <c r="H5" s="69" t="s">
        <v>8</v>
      </c>
      <c r="I5" s="174" t="s">
        <v>30</v>
      </c>
      <c r="J5" s="175"/>
    </row>
    <row r="6" spans="1:10" ht="57.75" customHeight="1">
      <c r="A6" s="185"/>
      <c r="B6" s="71" t="s">
        <v>3</v>
      </c>
      <c r="C6" s="71" t="s">
        <v>4</v>
      </c>
      <c r="D6" s="71" t="s">
        <v>3</v>
      </c>
      <c r="E6" s="71" t="s">
        <v>4</v>
      </c>
      <c r="F6" s="68" t="s">
        <v>7</v>
      </c>
      <c r="G6" s="186"/>
      <c r="H6" s="113" t="s">
        <v>9</v>
      </c>
      <c r="I6" s="176"/>
      <c r="J6" s="177"/>
    </row>
    <row r="7" spans="1:10" ht="21">
      <c r="A7" s="8">
        <v>1</v>
      </c>
      <c r="B7" s="19">
        <v>7</v>
      </c>
      <c r="C7" s="19">
        <v>23</v>
      </c>
      <c r="D7" s="19">
        <v>6</v>
      </c>
      <c r="E7" s="19">
        <v>20</v>
      </c>
      <c r="F7" s="8">
        <f>C7+E7</f>
        <v>43</v>
      </c>
      <c r="G7" s="8">
        <f>F7-20</f>
        <v>23</v>
      </c>
      <c r="H7" s="8">
        <v>10</v>
      </c>
      <c r="I7" s="122"/>
      <c r="J7" s="123"/>
    </row>
    <row r="8" spans="1:10" ht="21">
      <c r="A8" s="9">
        <v>2</v>
      </c>
      <c r="B8" s="20">
        <v>7</v>
      </c>
      <c r="C8" s="20">
        <v>23</v>
      </c>
      <c r="D8" s="20">
        <v>6</v>
      </c>
      <c r="E8" s="20">
        <v>20</v>
      </c>
      <c r="F8" s="9">
        <v>43</v>
      </c>
      <c r="G8" s="9">
        <v>23</v>
      </c>
      <c r="H8" s="9">
        <v>10</v>
      </c>
      <c r="I8" s="122"/>
      <c r="J8" s="123"/>
    </row>
    <row r="9" spans="1:10" ht="21">
      <c r="A9" s="9">
        <v>3</v>
      </c>
      <c r="B9" s="20">
        <v>7</v>
      </c>
      <c r="C9" s="20">
        <v>23</v>
      </c>
      <c r="D9" s="20">
        <v>6</v>
      </c>
      <c r="E9" s="20">
        <v>20</v>
      </c>
      <c r="F9" s="9">
        <v>43</v>
      </c>
      <c r="G9" s="9">
        <v>23</v>
      </c>
      <c r="H9" s="9">
        <v>10</v>
      </c>
      <c r="I9" s="122"/>
      <c r="J9" s="123"/>
    </row>
    <row r="10" spans="1:10" ht="21">
      <c r="A10" s="9">
        <v>4</v>
      </c>
      <c r="B10" s="20">
        <v>7</v>
      </c>
      <c r="C10" s="20">
        <v>23</v>
      </c>
      <c r="D10" s="20">
        <v>6</v>
      </c>
      <c r="E10" s="20">
        <v>20</v>
      </c>
      <c r="F10" s="9">
        <v>43</v>
      </c>
      <c r="G10" s="9">
        <v>23</v>
      </c>
      <c r="H10" s="9">
        <v>10</v>
      </c>
      <c r="I10" s="122"/>
      <c r="J10" s="123"/>
    </row>
    <row r="11" spans="1:10" ht="21">
      <c r="A11" s="9">
        <v>5</v>
      </c>
      <c r="B11" s="20">
        <v>7</v>
      </c>
      <c r="C11" s="20">
        <v>23</v>
      </c>
      <c r="D11" s="20">
        <v>6</v>
      </c>
      <c r="E11" s="20">
        <v>20</v>
      </c>
      <c r="F11" s="9">
        <v>43</v>
      </c>
      <c r="G11" s="9">
        <v>23</v>
      </c>
      <c r="H11" s="9">
        <v>10</v>
      </c>
      <c r="I11" s="122"/>
      <c r="J11" s="123"/>
    </row>
    <row r="12" spans="1:10" ht="21">
      <c r="A12" s="9">
        <v>6</v>
      </c>
      <c r="B12" s="20">
        <v>7</v>
      </c>
      <c r="C12" s="20">
        <v>23</v>
      </c>
      <c r="D12" s="20">
        <v>6</v>
      </c>
      <c r="E12" s="20">
        <v>20</v>
      </c>
      <c r="F12" s="9">
        <v>43</v>
      </c>
      <c r="G12" s="9">
        <v>23</v>
      </c>
      <c r="H12" s="9">
        <v>10</v>
      </c>
      <c r="I12" s="122"/>
      <c r="J12" s="123"/>
    </row>
    <row r="13" spans="1:10" ht="21">
      <c r="A13" s="9">
        <v>7</v>
      </c>
      <c r="B13" s="20">
        <v>7</v>
      </c>
      <c r="C13" s="20">
        <v>23</v>
      </c>
      <c r="D13" s="20">
        <v>6</v>
      </c>
      <c r="E13" s="20">
        <v>20</v>
      </c>
      <c r="F13" s="9">
        <v>43</v>
      </c>
      <c r="G13" s="9">
        <v>23</v>
      </c>
      <c r="H13" s="9">
        <v>10</v>
      </c>
      <c r="I13" s="122"/>
      <c r="J13" s="123"/>
    </row>
    <row r="14" spans="1:10" ht="21">
      <c r="A14" s="9">
        <v>8</v>
      </c>
      <c r="B14" s="20">
        <v>7</v>
      </c>
      <c r="C14" s="20">
        <v>23</v>
      </c>
      <c r="D14" s="20">
        <v>6</v>
      </c>
      <c r="E14" s="20">
        <v>20</v>
      </c>
      <c r="F14" s="9">
        <v>43</v>
      </c>
      <c r="G14" s="9">
        <v>23</v>
      </c>
      <c r="H14" s="9">
        <v>10</v>
      </c>
      <c r="I14" s="122"/>
      <c r="J14" s="123"/>
    </row>
    <row r="15" spans="1:10" ht="21">
      <c r="A15" s="9">
        <v>9</v>
      </c>
      <c r="B15" s="20">
        <v>4</v>
      </c>
      <c r="C15" s="21">
        <v>14</v>
      </c>
      <c r="D15" s="20">
        <v>6</v>
      </c>
      <c r="E15" s="20">
        <v>20</v>
      </c>
      <c r="F15" s="9">
        <f aca="true" t="shared" si="0" ref="F15:F21">C15+E15</f>
        <v>34</v>
      </c>
      <c r="G15" s="9">
        <f aca="true" t="shared" si="1" ref="G15:G21">F15-20</f>
        <v>14</v>
      </c>
      <c r="H15" s="9">
        <v>10</v>
      </c>
      <c r="I15" s="122"/>
      <c r="J15" s="123"/>
    </row>
    <row r="16" spans="1:10" ht="21">
      <c r="A16" s="9">
        <v>10</v>
      </c>
      <c r="B16" s="20">
        <v>3</v>
      </c>
      <c r="C16" s="21">
        <v>10</v>
      </c>
      <c r="D16" s="20">
        <v>5</v>
      </c>
      <c r="E16" s="20">
        <v>16</v>
      </c>
      <c r="F16" s="9">
        <f t="shared" si="0"/>
        <v>26</v>
      </c>
      <c r="G16" s="9">
        <f t="shared" si="1"/>
        <v>6</v>
      </c>
      <c r="H16" s="9">
        <v>6</v>
      </c>
      <c r="I16" s="122"/>
      <c r="J16" s="123"/>
    </row>
    <row r="17" spans="1:10" ht="21">
      <c r="A17" s="9">
        <v>11</v>
      </c>
      <c r="B17" s="20">
        <v>3</v>
      </c>
      <c r="C17" s="21">
        <v>10</v>
      </c>
      <c r="D17" s="20">
        <v>5</v>
      </c>
      <c r="E17" s="20">
        <v>16</v>
      </c>
      <c r="F17" s="9">
        <f t="shared" si="0"/>
        <v>26</v>
      </c>
      <c r="G17" s="9">
        <f t="shared" si="1"/>
        <v>6</v>
      </c>
      <c r="H17" s="9">
        <v>6</v>
      </c>
      <c r="I17" s="122"/>
      <c r="J17" s="123"/>
    </row>
    <row r="18" spans="1:10" ht="21">
      <c r="A18" s="10">
        <v>12</v>
      </c>
      <c r="B18" s="20">
        <v>3</v>
      </c>
      <c r="C18" s="21">
        <v>10</v>
      </c>
      <c r="D18" s="20">
        <v>5</v>
      </c>
      <c r="E18" s="20">
        <v>16</v>
      </c>
      <c r="F18" s="9">
        <f t="shared" si="0"/>
        <v>26</v>
      </c>
      <c r="G18" s="9">
        <f t="shared" si="1"/>
        <v>6</v>
      </c>
      <c r="H18" s="9">
        <v>6</v>
      </c>
      <c r="I18" s="122"/>
      <c r="J18" s="123"/>
    </row>
    <row r="19" spans="1:10" ht="21">
      <c r="A19" s="10">
        <v>13</v>
      </c>
      <c r="B19" s="20">
        <v>3</v>
      </c>
      <c r="C19" s="21">
        <v>10</v>
      </c>
      <c r="D19" s="20">
        <v>5</v>
      </c>
      <c r="E19" s="20">
        <v>16</v>
      </c>
      <c r="F19" s="9">
        <f t="shared" si="0"/>
        <v>26</v>
      </c>
      <c r="G19" s="9">
        <f t="shared" si="1"/>
        <v>6</v>
      </c>
      <c r="H19" s="9">
        <v>6</v>
      </c>
      <c r="I19" s="122"/>
      <c r="J19" s="123"/>
    </row>
    <row r="20" spans="1:10" ht="21">
      <c r="A20" s="9">
        <v>14</v>
      </c>
      <c r="B20" s="20">
        <v>3</v>
      </c>
      <c r="C20" s="21">
        <v>10</v>
      </c>
      <c r="D20" s="20">
        <v>5</v>
      </c>
      <c r="E20" s="20">
        <v>16</v>
      </c>
      <c r="F20" s="9">
        <f t="shared" si="0"/>
        <v>26</v>
      </c>
      <c r="G20" s="9">
        <f t="shared" si="1"/>
        <v>6</v>
      </c>
      <c r="H20" s="9">
        <v>6</v>
      </c>
      <c r="I20" s="122"/>
      <c r="J20" s="123"/>
    </row>
    <row r="21" spans="1:10" ht="21">
      <c r="A21" s="9">
        <v>15</v>
      </c>
      <c r="B21" s="20">
        <v>3</v>
      </c>
      <c r="C21" s="21">
        <v>10</v>
      </c>
      <c r="D21" s="20">
        <v>5</v>
      </c>
      <c r="E21" s="20">
        <v>16</v>
      </c>
      <c r="F21" s="9">
        <f t="shared" si="0"/>
        <v>26</v>
      </c>
      <c r="G21" s="9">
        <f t="shared" si="1"/>
        <v>6</v>
      </c>
      <c r="H21" s="11">
        <v>6</v>
      </c>
      <c r="I21" s="122"/>
      <c r="J21" s="123"/>
    </row>
    <row r="22" spans="1:10" ht="42.75" customHeight="1">
      <c r="A22" s="7"/>
      <c r="B22" s="7"/>
      <c r="C22" s="7"/>
      <c r="D22" s="72" t="s">
        <v>10</v>
      </c>
      <c r="E22" s="7"/>
      <c r="F22" s="7"/>
      <c r="G22" s="12"/>
      <c r="H22" s="12">
        <f>SUM(H7:H21)</f>
        <v>126</v>
      </c>
      <c r="I22" s="124"/>
      <c r="J22" s="15"/>
    </row>
    <row r="23" spans="1:10" ht="21.75">
      <c r="A23" s="1" t="s">
        <v>11</v>
      </c>
      <c r="C23" s="121">
        <f>G24</f>
        <v>37800</v>
      </c>
      <c r="D23" s="121"/>
      <c r="E23" s="121"/>
      <c r="F23" s="119" t="str">
        <f>_xlfn.BAHTTEXT(C23)</f>
        <v>สามหมื่นเจ็ดพันแปดร้อยบาทถ้วน</v>
      </c>
      <c r="G23" s="119"/>
      <c r="H23" s="119"/>
      <c r="I23" s="119"/>
      <c r="J23" s="120"/>
    </row>
    <row r="24" spans="1:10" ht="21.75">
      <c r="A24" s="2" t="s">
        <v>1</v>
      </c>
      <c r="B24" s="73">
        <f>H22</f>
        <v>126</v>
      </c>
      <c r="C24" s="13" t="s">
        <v>2</v>
      </c>
      <c r="D24" s="3" t="s">
        <v>12</v>
      </c>
      <c r="E24" s="14"/>
      <c r="F24" s="13"/>
      <c r="G24" s="191">
        <f>B24*300</f>
        <v>37800</v>
      </c>
      <c r="H24" s="191"/>
      <c r="I24" s="13" t="s">
        <v>13</v>
      </c>
      <c r="J24" s="15"/>
    </row>
    <row r="25" spans="1:10" ht="22.5" customHeight="1">
      <c r="A25" s="168" t="s">
        <v>14</v>
      </c>
      <c r="B25" s="169"/>
      <c r="C25" s="170"/>
      <c r="D25" s="168" t="s">
        <v>19</v>
      </c>
      <c r="E25" s="169"/>
      <c r="F25" s="169"/>
      <c r="G25" s="170"/>
      <c r="H25" s="192" t="s">
        <v>23</v>
      </c>
      <c r="I25" s="193"/>
      <c r="J25" s="194"/>
    </row>
    <row r="26" spans="1:10" ht="22.5" customHeight="1">
      <c r="A26" s="114" t="s">
        <v>161</v>
      </c>
      <c r="B26" s="4"/>
      <c r="C26" s="115"/>
      <c r="D26" s="171" t="s">
        <v>20</v>
      </c>
      <c r="E26" s="172"/>
      <c r="F26" s="172"/>
      <c r="G26" s="173"/>
      <c r="H26" s="188" t="s">
        <v>151</v>
      </c>
      <c r="I26" s="189"/>
      <c r="J26" s="190"/>
    </row>
    <row r="27" spans="1:10" ht="22.5" customHeight="1">
      <c r="A27" s="114" t="s">
        <v>21</v>
      </c>
      <c r="B27" s="4"/>
      <c r="C27" s="115"/>
      <c r="D27" s="171" t="s">
        <v>21</v>
      </c>
      <c r="E27" s="172"/>
      <c r="F27" s="172"/>
      <c r="G27" s="173"/>
      <c r="H27" s="188" t="s">
        <v>152</v>
      </c>
      <c r="I27" s="189"/>
      <c r="J27" s="190"/>
    </row>
    <row r="28" spans="1:10" ht="22.5" customHeight="1">
      <c r="A28" s="114" t="s">
        <v>159</v>
      </c>
      <c r="B28" s="115"/>
      <c r="C28" s="114"/>
      <c r="D28" s="171" t="s">
        <v>153</v>
      </c>
      <c r="E28" s="172"/>
      <c r="F28" s="172"/>
      <c r="G28" s="173"/>
      <c r="H28" s="188" t="s">
        <v>154</v>
      </c>
      <c r="I28" s="189"/>
      <c r="J28" s="190"/>
    </row>
    <row r="29" spans="1:10" ht="22.5" customHeight="1">
      <c r="A29" s="117" t="s">
        <v>160</v>
      </c>
      <c r="B29" s="118"/>
      <c r="C29" s="116"/>
      <c r="D29" s="178" t="s">
        <v>22</v>
      </c>
      <c r="E29" s="179"/>
      <c r="F29" s="179"/>
      <c r="G29" s="180"/>
      <c r="H29" s="178" t="s">
        <v>24</v>
      </c>
      <c r="I29" s="179"/>
      <c r="J29" s="180"/>
    </row>
    <row r="30" spans="1:9" ht="21.75">
      <c r="A30" s="4"/>
      <c r="B30" s="4"/>
      <c r="C30" s="4"/>
      <c r="D30" s="18"/>
      <c r="E30" s="4"/>
      <c r="F30" s="4"/>
      <c r="G30" s="4"/>
      <c r="H30" s="16"/>
      <c r="I30" s="16"/>
    </row>
  </sheetData>
  <sheetProtection/>
  <mergeCells count="21">
    <mergeCell ref="H29:J29"/>
    <mergeCell ref="B5:C5"/>
    <mergeCell ref="D5:E5"/>
    <mergeCell ref="A5:A6"/>
    <mergeCell ref="D28:G28"/>
    <mergeCell ref="D29:G29"/>
    <mergeCell ref="G5:G6"/>
    <mergeCell ref="H28:J28"/>
    <mergeCell ref="G24:H24"/>
    <mergeCell ref="H25:J25"/>
    <mergeCell ref="H26:J26"/>
    <mergeCell ref="H27:J27"/>
    <mergeCell ref="A1:J1"/>
    <mergeCell ref="A25:C25"/>
    <mergeCell ref="D25:G25"/>
    <mergeCell ref="D26:G26"/>
    <mergeCell ref="D27:G27"/>
    <mergeCell ref="I5:J6"/>
    <mergeCell ref="A4:J4"/>
    <mergeCell ref="A2:J2"/>
    <mergeCell ref="A3:J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headerFooter alignWithMargins="0">
    <oddHeader>&amp;R&amp;"Cordia New,Bold"(ตัวอย่าง)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8:J72"/>
  <sheetViews>
    <sheetView zoomScalePageLayoutView="0" workbookViewId="0" topLeftCell="A1">
      <selection activeCell="C12" sqref="C12"/>
    </sheetView>
  </sheetViews>
  <sheetFormatPr defaultColWidth="9.00390625" defaultRowHeight="21.75"/>
  <cols>
    <col min="1" max="16384" width="9.00390625" style="23" customWidth="1"/>
  </cols>
  <sheetData>
    <row r="8" ht="21">
      <c r="A8" s="23" t="s">
        <v>61</v>
      </c>
    </row>
    <row r="9" spans="2:3" ht="21">
      <c r="B9" s="38">
        <v>1</v>
      </c>
      <c r="C9" s="23" t="s">
        <v>57</v>
      </c>
    </row>
    <row r="10" spans="2:3" ht="21">
      <c r="B10" s="38">
        <v>2</v>
      </c>
      <c r="C10" s="23" t="s">
        <v>58</v>
      </c>
    </row>
    <row r="11" spans="2:3" ht="21">
      <c r="B11" s="38">
        <v>3</v>
      </c>
      <c r="C11" s="23" t="s">
        <v>59</v>
      </c>
    </row>
    <row r="12" spans="2:3" ht="21">
      <c r="B12" s="38">
        <v>4</v>
      </c>
      <c r="C12" s="23" t="s">
        <v>60</v>
      </c>
    </row>
    <row r="13" ht="21">
      <c r="B13" s="61"/>
    </row>
    <row r="38" spans="2:8" ht="21">
      <c r="B38" s="125" t="s">
        <v>62</v>
      </c>
      <c r="C38" s="125"/>
      <c r="D38" s="125"/>
      <c r="E38" s="125"/>
      <c r="F38" s="125"/>
      <c r="G38" s="125"/>
      <c r="H38" s="125"/>
    </row>
    <row r="69" spans="1:10" ht="23.25">
      <c r="A69" s="195" t="s">
        <v>63</v>
      </c>
      <c r="B69" s="195"/>
      <c r="C69" s="195"/>
      <c r="D69" s="195"/>
      <c r="E69" s="195"/>
      <c r="F69" s="195"/>
      <c r="G69" s="195"/>
      <c r="H69" s="195"/>
      <c r="I69" s="195"/>
      <c r="J69" s="195"/>
    </row>
    <row r="70" spans="1:10" ht="23.25">
      <c r="A70" s="195" t="s">
        <v>64</v>
      </c>
      <c r="B70" s="195"/>
      <c r="C70" s="195"/>
      <c r="D70" s="195"/>
      <c r="E70" s="195"/>
      <c r="F70" s="195"/>
      <c r="G70" s="195"/>
      <c r="H70" s="195"/>
      <c r="I70" s="195"/>
      <c r="J70" s="195"/>
    </row>
    <row r="71" spans="1:10" ht="23.25">
      <c r="A71" s="195" t="s">
        <v>65</v>
      </c>
      <c r="B71" s="195"/>
      <c r="C71" s="195"/>
      <c r="D71" s="195"/>
      <c r="E71" s="195"/>
      <c r="F71" s="195"/>
      <c r="G71" s="195"/>
      <c r="H71" s="195"/>
      <c r="I71" s="195"/>
      <c r="J71" s="195"/>
    </row>
    <row r="72" spans="1:10" ht="23.25">
      <c r="A72" s="195" t="s">
        <v>66</v>
      </c>
      <c r="B72" s="195"/>
      <c r="C72" s="195"/>
      <c r="D72" s="195"/>
      <c r="E72" s="195"/>
      <c r="F72" s="195"/>
      <c r="G72" s="195"/>
      <c r="H72" s="195"/>
      <c r="I72" s="195"/>
      <c r="J72" s="195"/>
    </row>
  </sheetData>
  <sheetProtection/>
  <mergeCells count="5">
    <mergeCell ref="B38:H38"/>
    <mergeCell ref="A69:J69"/>
    <mergeCell ref="A70:J70"/>
    <mergeCell ref="A71:J71"/>
    <mergeCell ref="A72:J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Normal="80" zoomScaleSheetLayoutView="100" zoomScalePageLayoutView="0" workbookViewId="0" topLeftCell="A7">
      <selection activeCell="L7" sqref="L7"/>
    </sheetView>
  </sheetViews>
  <sheetFormatPr defaultColWidth="9.140625" defaultRowHeight="21.75"/>
  <cols>
    <col min="1" max="1" width="5.140625" style="22" customWidth="1"/>
    <col min="2" max="3" width="12.140625" style="22" customWidth="1"/>
    <col min="4" max="5" width="11.28125" style="22" customWidth="1"/>
    <col min="6" max="7" width="10.7109375" style="22" customWidth="1"/>
    <col min="8" max="8" width="13.421875" style="22" customWidth="1"/>
    <col min="9" max="9" width="19.28125" style="22" customWidth="1"/>
    <col min="10" max="16384" width="9.140625" style="22" customWidth="1"/>
  </cols>
  <sheetData>
    <row r="1" spans="1:9" ht="23.25">
      <c r="A1" s="238" t="s">
        <v>168</v>
      </c>
      <c r="B1" s="238"/>
      <c r="C1" s="238"/>
      <c r="D1" s="238"/>
      <c r="E1" s="238"/>
      <c r="F1" s="238"/>
      <c r="G1" s="238"/>
      <c r="H1" s="238"/>
      <c r="I1" s="238"/>
    </row>
    <row r="2" spans="1:9" ht="23.25">
      <c r="A2" s="220" t="s">
        <v>25</v>
      </c>
      <c r="B2" s="220"/>
      <c r="C2" s="220"/>
      <c r="D2" s="220"/>
      <c r="E2" s="220"/>
      <c r="F2" s="220"/>
      <c r="G2" s="220"/>
      <c r="H2" s="220"/>
      <c r="I2" s="220"/>
    </row>
    <row r="3" spans="1:9" ht="21">
      <c r="A3" s="139" t="s">
        <v>68</v>
      </c>
      <c r="B3" s="139"/>
      <c r="C3" s="139"/>
      <c r="D3" s="139"/>
      <c r="E3" s="139"/>
      <c r="F3" s="139"/>
      <c r="G3" s="139"/>
      <c r="H3" s="139"/>
      <c r="I3" s="139"/>
    </row>
    <row r="4" spans="1:9" ht="21">
      <c r="A4" s="139" t="s">
        <v>69</v>
      </c>
      <c r="B4" s="139"/>
      <c r="C4" s="139"/>
      <c r="D4" s="139"/>
      <c r="E4" s="139"/>
      <c r="F4" s="139"/>
      <c r="G4" s="139"/>
      <c r="H4" s="139"/>
      <c r="I4" s="139"/>
    </row>
    <row r="5" ht="12" customHeight="1"/>
    <row r="6" spans="1:9" s="39" customFormat="1" ht="21.75" customHeight="1">
      <c r="A6" s="216" t="s">
        <v>81</v>
      </c>
      <c r="B6" s="218" t="s">
        <v>93</v>
      </c>
      <c r="C6" s="219"/>
      <c r="D6" s="218" t="s">
        <v>94</v>
      </c>
      <c r="E6" s="219"/>
      <c r="F6" s="219" t="s">
        <v>67</v>
      </c>
      <c r="G6" s="219"/>
      <c r="H6" s="219"/>
      <c r="I6" s="204" t="s">
        <v>30</v>
      </c>
    </row>
    <row r="7" spans="1:9" s="39" customFormat="1" ht="39.75" customHeight="1">
      <c r="A7" s="216"/>
      <c r="B7" s="218" t="s">
        <v>27</v>
      </c>
      <c r="C7" s="218"/>
      <c r="D7" s="218" t="s">
        <v>27</v>
      </c>
      <c r="E7" s="218"/>
      <c r="F7" s="52" t="s">
        <v>141</v>
      </c>
      <c r="G7" s="52" t="s">
        <v>6</v>
      </c>
      <c r="H7" s="53" t="s">
        <v>147</v>
      </c>
      <c r="I7" s="205"/>
    </row>
    <row r="8" spans="1:9" s="51" customFormat="1" ht="17.25">
      <c r="A8" s="217"/>
      <c r="B8" s="65" t="s">
        <v>82</v>
      </c>
      <c r="C8" s="66" t="s">
        <v>83</v>
      </c>
      <c r="D8" s="65" t="s">
        <v>84</v>
      </c>
      <c r="E8" s="66" t="s">
        <v>85</v>
      </c>
      <c r="F8" s="66" t="s">
        <v>86</v>
      </c>
      <c r="G8" s="66" t="s">
        <v>127</v>
      </c>
      <c r="H8" s="66">
        <v>12</v>
      </c>
      <c r="I8" s="66">
        <v>13</v>
      </c>
    </row>
    <row r="9" spans="1:9" ht="18.75">
      <c r="A9" s="43">
        <v>1</v>
      </c>
      <c r="B9" s="44"/>
      <c r="C9" s="44"/>
      <c r="D9" s="44"/>
      <c r="E9" s="44"/>
      <c r="F9" s="43"/>
      <c r="G9" s="43"/>
      <c r="H9" s="43"/>
      <c r="I9" s="45"/>
    </row>
    <row r="10" spans="1:9" ht="18.75">
      <c r="A10" s="43">
        <v>2</v>
      </c>
      <c r="B10" s="44"/>
      <c r="C10" s="44"/>
      <c r="D10" s="44"/>
      <c r="E10" s="44"/>
      <c r="F10" s="43"/>
      <c r="G10" s="43"/>
      <c r="H10" s="43"/>
      <c r="I10" s="45"/>
    </row>
    <row r="11" spans="1:9" ht="18.75">
      <c r="A11" s="43">
        <v>3</v>
      </c>
      <c r="B11" s="44"/>
      <c r="C11" s="44"/>
      <c r="D11" s="44"/>
      <c r="E11" s="44"/>
      <c r="F11" s="43"/>
      <c r="G11" s="43"/>
      <c r="H11" s="43"/>
      <c r="I11" s="45"/>
    </row>
    <row r="12" spans="1:9" ht="18.75">
      <c r="A12" s="43">
        <v>4</v>
      </c>
      <c r="B12" s="44"/>
      <c r="C12" s="44"/>
      <c r="D12" s="44"/>
      <c r="E12" s="44"/>
      <c r="F12" s="43"/>
      <c r="G12" s="43"/>
      <c r="H12" s="43"/>
      <c r="I12" s="45"/>
    </row>
    <row r="13" spans="1:9" ht="18.75">
      <c r="A13" s="43">
        <v>5</v>
      </c>
      <c r="B13" s="44"/>
      <c r="C13" s="44"/>
      <c r="D13" s="44"/>
      <c r="E13" s="44"/>
      <c r="F13" s="43"/>
      <c r="G13" s="43"/>
      <c r="H13" s="43"/>
      <c r="I13" s="45"/>
    </row>
    <row r="14" spans="1:9" ht="18.75">
      <c r="A14" s="43">
        <v>6</v>
      </c>
      <c r="B14" s="44"/>
      <c r="C14" s="44"/>
      <c r="D14" s="44"/>
      <c r="E14" s="44"/>
      <c r="F14" s="43"/>
      <c r="G14" s="43"/>
      <c r="H14" s="43"/>
      <c r="I14" s="45"/>
    </row>
    <row r="15" spans="1:9" ht="18.75">
      <c r="A15" s="43">
        <v>7</v>
      </c>
      <c r="B15" s="44"/>
      <c r="C15" s="44"/>
      <c r="D15" s="44"/>
      <c r="E15" s="44"/>
      <c r="F15" s="43"/>
      <c r="G15" s="43"/>
      <c r="H15" s="43"/>
      <c r="I15" s="45"/>
    </row>
    <row r="16" spans="1:9" ht="18.75">
      <c r="A16" s="43">
        <v>8</v>
      </c>
      <c r="B16" s="44"/>
      <c r="C16" s="44"/>
      <c r="D16" s="44"/>
      <c r="E16" s="44"/>
      <c r="F16" s="43"/>
      <c r="G16" s="43"/>
      <c r="H16" s="43"/>
      <c r="I16" s="45"/>
    </row>
    <row r="17" spans="1:9" ht="18.75">
      <c r="A17" s="43">
        <v>9</v>
      </c>
      <c r="B17" s="44"/>
      <c r="C17" s="44"/>
      <c r="D17" s="44"/>
      <c r="E17" s="44"/>
      <c r="F17" s="43"/>
      <c r="G17" s="43"/>
      <c r="H17" s="43"/>
      <c r="I17" s="45"/>
    </row>
    <row r="18" spans="1:9" ht="18.75">
      <c r="A18" s="43">
        <v>10</v>
      </c>
      <c r="B18" s="44"/>
      <c r="C18" s="44"/>
      <c r="D18" s="44"/>
      <c r="E18" s="44"/>
      <c r="F18" s="43"/>
      <c r="G18" s="43"/>
      <c r="H18" s="43"/>
      <c r="I18" s="45"/>
    </row>
    <row r="19" spans="1:9" ht="18.75">
      <c r="A19" s="43">
        <v>11</v>
      </c>
      <c r="B19" s="44"/>
      <c r="C19" s="44"/>
      <c r="D19" s="44"/>
      <c r="E19" s="44"/>
      <c r="F19" s="43"/>
      <c r="G19" s="43"/>
      <c r="H19" s="43"/>
      <c r="I19" s="45"/>
    </row>
    <row r="20" spans="1:9" ht="18.75">
      <c r="A20" s="43">
        <v>12</v>
      </c>
      <c r="B20" s="44"/>
      <c r="C20" s="44"/>
      <c r="D20" s="44"/>
      <c r="E20" s="44"/>
      <c r="F20" s="43"/>
      <c r="G20" s="43"/>
      <c r="H20" s="43"/>
      <c r="I20" s="45"/>
    </row>
    <row r="21" spans="1:9" ht="18.75">
      <c r="A21" s="43">
        <v>13</v>
      </c>
      <c r="B21" s="44"/>
      <c r="C21" s="44"/>
      <c r="D21" s="44"/>
      <c r="E21" s="44"/>
      <c r="F21" s="43"/>
      <c r="G21" s="43"/>
      <c r="H21" s="43"/>
      <c r="I21" s="45"/>
    </row>
    <row r="22" spans="1:9" ht="18.75">
      <c r="A22" s="43">
        <v>14</v>
      </c>
      <c r="B22" s="44"/>
      <c r="C22" s="44"/>
      <c r="D22" s="44"/>
      <c r="E22" s="44"/>
      <c r="F22" s="43"/>
      <c r="G22" s="43"/>
      <c r="H22" s="43"/>
      <c r="I22" s="45"/>
    </row>
    <row r="23" spans="1:9" ht="18.75">
      <c r="A23" s="43">
        <v>15</v>
      </c>
      <c r="B23" s="44"/>
      <c r="C23" s="44"/>
      <c r="D23" s="44"/>
      <c r="E23" s="44"/>
      <c r="F23" s="43"/>
      <c r="G23" s="43"/>
      <c r="H23" s="43"/>
      <c r="I23" s="45"/>
    </row>
    <row r="24" spans="1:9" s="59" customFormat="1" ht="24" customHeight="1">
      <c r="A24" s="206" t="s">
        <v>10</v>
      </c>
      <c r="B24" s="207"/>
      <c r="C24" s="207"/>
      <c r="D24" s="207"/>
      <c r="E24" s="207"/>
      <c r="F24" s="208"/>
      <c r="G24" s="44">
        <f>SUM(G9:G23)</f>
        <v>0</v>
      </c>
      <c r="H24" s="44">
        <f>SUM(H9:H23)</f>
        <v>0</v>
      </c>
      <c r="I24" s="67"/>
    </row>
    <row r="25" spans="1:9" ht="24" customHeight="1">
      <c r="A25" s="54"/>
      <c r="B25" s="54"/>
      <c r="C25" s="54"/>
      <c r="D25" s="54"/>
      <c r="E25" s="54"/>
      <c r="F25" s="54"/>
      <c r="G25" s="55"/>
      <c r="H25" s="55"/>
      <c r="I25" s="46"/>
    </row>
    <row r="26" spans="1:9" ht="18.75">
      <c r="A26" s="215" t="s">
        <v>89</v>
      </c>
      <c r="B26" s="215"/>
      <c r="C26" s="215"/>
      <c r="D26" s="198">
        <f>H24*300</f>
        <v>0</v>
      </c>
      <c r="E26" s="198"/>
      <c r="F26" s="56"/>
      <c r="G26" s="197">
        <f>IF(D26=0,"",_xlfn.BAHTTEXT(D26))</f>
      </c>
      <c r="H26" s="197"/>
      <c r="I26" s="197"/>
    </row>
    <row r="27" spans="1:9" s="59" customFormat="1" ht="18.75">
      <c r="A27" s="197" t="s">
        <v>1</v>
      </c>
      <c r="B27" s="197"/>
      <c r="C27" s="57">
        <f>H24</f>
        <v>0</v>
      </c>
      <c r="D27" s="58" t="s">
        <v>2</v>
      </c>
      <c r="E27" s="198" t="s">
        <v>90</v>
      </c>
      <c r="F27" s="198"/>
      <c r="G27" s="198"/>
      <c r="H27" s="63">
        <f>D26</f>
        <v>0</v>
      </c>
      <c r="I27" s="62" t="s">
        <v>13</v>
      </c>
    </row>
    <row r="28" spans="1:9" ht="19.5">
      <c r="A28" s="49"/>
      <c r="B28" s="47"/>
      <c r="C28" s="48"/>
      <c r="D28" s="49"/>
      <c r="E28" s="50"/>
      <c r="F28" s="50"/>
      <c r="G28" s="49"/>
      <c r="H28" s="49"/>
      <c r="I28" s="49"/>
    </row>
    <row r="29" spans="1:9" s="59" customFormat="1" ht="19.5">
      <c r="A29" s="209" t="s">
        <v>112</v>
      </c>
      <c r="B29" s="210"/>
      <c r="C29" s="211"/>
      <c r="D29" s="209" t="s">
        <v>113</v>
      </c>
      <c r="E29" s="210"/>
      <c r="F29" s="211"/>
      <c r="G29" s="212" t="s">
        <v>114</v>
      </c>
      <c r="H29" s="213"/>
      <c r="I29" s="214"/>
    </row>
    <row r="30" spans="1:9" ht="19.5">
      <c r="A30" s="199" t="s">
        <v>88</v>
      </c>
      <c r="B30" s="131"/>
      <c r="C30" s="200"/>
      <c r="D30" s="199" t="s">
        <v>20</v>
      </c>
      <c r="E30" s="131"/>
      <c r="F30" s="200"/>
      <c r="G30" s="199" t="s">
        <v>73</v>
      </c>
      <c r="H30" s="131"/>
      <c r="I30" s="200"/>
    </row>
    <row r="31" spans="1:9" ht="19.5">
      <c r="A31" s="199" t="s">
        <v>87</v>
      </c>
      <c r="B31" s="131"/>
      <c r="C31" s="200"/>
      <c r="D31" s="199" t="s">
        <v>72</v>
      </c>
      <c r="E31" s="131"/>
      <c r="F31" s="200"/>
      <c r="G31" s="199" t="s">
        <v>75</v>
      </c>
      <c r="H31" s="131"/>
      <c r="I31" s="200"/>
    </row>
    <row r="32" spans="1:9" ht="19.5">
      <c r="A32" s="199" t="s">
        <v>70</v>
      </c>
      <c r="B32" s="131"/>
      <c r="C32" s="200"/>
      <c r="D32" s="199" t="s">
        <v>70</v>
      </c>
      <c r="E32" s="131"/>
      <c r="F32" s="200"/>
      <c r="G32" s="199" t="s">
        <v>74</v>
      </c>
      <c r="H32" s="131"/>
      <c r="I32" s="200"/>
    </row>
    <row r="33" spans="1:9" ht="19.5">
      <c r="A33" s="201" t="s">
        <v>71</v>
      </c>
      <c r="B33" s="202"/>
      <c r="C33" s="203"/>
      <c r="D33" s="201" t="s">
        <v>71</v>
      </c>
      <c r="E33" s="202"/>
      <c r="F33" s="203"/>
      <c r="G33" s="201" t="s">
        <v>71</v>
      </c>
      <c r="H33" s="202"/>
      <c r="I33" s="203"/>
    </row>
    <row r="34" spans="1:7" ht="19.5">
      <c r="A34" s="40"/>
      <c r="B34" s="41"/>
      <c r="C34" s="40"/>
      <c r="D34" s="40"/>
      <c r="E34" s="40"/>
      <c r="F34" s="42"/>
      <c r="G34" s="42"/>
    </row>
    <row r="35" spans="1:7" ht="21.75">
      <c r="A35" s="5" t="s">
        <v>148</v>
      </c>
      <c r="B35" s="60"/>
      <c r="C35" s="40"/>
      <c r="D35" s="40"/>
      <c r="E35" s="40"/>
      <c r="F35" s="42"/>
      <c r="G35" s="42"/>
    </row>
    <row r="36" spans="1:7" ht="19.5">
      <c r="A36" s="40"/>
      <c r="B36" s="60"/>
      <c r="C36" s="40"/>
      <c r="D36" s="40"/>
      <c r="E36" s="40"/>
      <c r="F36" s="42"/>
      <c r="G36" s="42"/>
    </row>
    <row r="37" spans="1:7" ht="19.5">
      <c r="A37" s="40"/>
      <c r="B37" s="60"/>
      <c r="C37" s="40"/>
      <c r="D37" s="40"/>
      <c r="E37" s="40"/>
      <c r="F37" s="42"/>
      <c r="G37" s="42"/>
    </row>
    <row r="38" spans="1:7" ht="19.5">
      <c r="A38" s="40"/>
      <c r="B38" s="70"/>
      <c r="C38" s="40"/>
      <c r="D38" s="40"/>
      <c r="E38" s="40"/>
      <c r="F38" s="42"/>
      <c r="G38" s="42"/>
    </row>
    <row r="39" spans="1:7" ht="19.5">
      <c r="A39" s="40"/>
      <c r="B39" s="70"/>
      <c r="C39" s="40"/>
      <c r="D39" s="40"/>
      <c r="E39" s="40"/>
      <c r="F39" s="42"/>
      <c r="G39" s="42"/>
    </row>
    <row r="40" spans="1:7" ht="19.5">
      <c r="A40" s="40"/>
      <c r="B40" s="70"/>
      <c r="C40" s="40"/>
      <c r="D40" s="40"/>
      <c r="E40" s="40"/>
      <c r="F40" s="42"/>
      <c r="G40" s="42"/>
    </row>
    <row r="41" spans="1:7" ht="19.5">
      <c r="A41" s="40"/>
      <c r="B41" s="70"/>
      <c r="C41" s="40"/>
      <c r="D41" s="40"/>
      <c r="E41" s="40"/>
      <c r="F41" s="42"/>
      <c r="G41" s="42"/>
    </row>
    <row r="42" spans="1:7" ht="19.5">
      <c r="A42" s="40"/>
      <c r="B42" s="70"/>
      <c r="C42" s="40"/>
      <c r="D42" s="40"/>
      <c r="E42" s="40"/>
      <c r="F42" s="42"/>
      <c r="G42" s="42"/>
    </row>
    <row r="43" spans="1:7" ht="19.5">
      <c r="A43" s="40"/>
      <c r="B43" s="70"/>
      <c r="C43" s="40"/>
      <c r="D43" s="40"/>
      <c r="E43" s="40"/>
      <c r="F43" s="42"/>
      <c r="G43" s="42"/>
    </row>
    <row r="44" spans="1:9" ht="18.75">
      <c r="A44" s="196" t="s">
        <v>25</v>
      </c>
      <c r="B44" s="196"/>
      <c r="C44" s="196"/>
      <c r="D44" s="196"/>
      <c r="E44" s="196"/>
      <c r="F44" s="196"/>
      <c r="G44" s="196"/>
      <c r="H44" s="196"/>
      <c r="I44" s="196"/>
    </row>
    <row r="45" spans="1:9" ht="18.75">
      <c r="A45" s="59"/>
      <c r="B45" s="59" t="s">
        <v>109</v>
      </c>
      <c r="C45" s="59"/>
      <c r="D45" s="59"/>
      <c r="E45" s="59"/>
      <c r="F45" s="59"/>
      <c r="G45" s="59"/>
      <c r="H45" s="59"/>
      <c r="I45" s="59"/>
    </row>
    <row r="46" spans="1:4" ht="18.75">
      <c r="A46" s="64" t="s">
        <v>110</v>
      </c>
      <c r="B46" s="22" t="s">
        <v>119</v>
      </c>
      <c r="D46" s="22" t="s">
        <v>132</v>
      </c>
    </row>
    <row r="47" spans="1:4" ht="18.75">
      <c r="A47" s="64" t="s">
        <v>111</v>
      </c>
      <c r="B47" s="22" t="s">
        <v>120</v>
      </c>
      <c r="D47" s="22" t="s">
        <v>133</v>
      </c>
    </row>
    <row r="48" spans="1:4" ht="18.75">
      <c r="A48" s="64" t="s">
        <v>97</v>
      </c>
      <c r="B48" s="22" t="s">
        <v>121</v>
      </c>
      <c r="D48" s="22" t="s">
        <v>134</v>
      </c>
    </row>
    <row r="49" spans="1:4" ht="18.75">
      <c r="A49" s="64" t="s">
        <v>98</v>
      </c>
      <c r="B49" s="22" t="s">
        <v>122</v>
      </c>
      <c r="D49" s="22" t="s">
        <v>135</v>
      </c>
    </row>
    <row r="50" spans="1:4" ht="18.75">
      <c r="A50" s="64" t="s">
        <v>99</v>
      </c>
      <c r="B50" s="22" t="s">
        <v>128</v>
      </c>
      <c r="D50" s="22" t="s">
        <v>136</v>
      </c>
    </row>
    <row r="51" spans="1:4" ht="18.75">
      <c r="A51" s="64" t="s">
        <v>100</v>
      </c>
      <c r="B51" s="22" t="s">
        <v>123</v>
      </c>
      <c r="D51" s="22" t="s">
        <v>137</v>
      </c>
    </row>
    <row r="52" spans="1:4" ht="18.75">
      <c r="A52" s="64" t="s">
        <v>101</v>
      </c>
      <c r="B52" s="22" t="s">
        <v>124</v>
      </c>
      <c r="D52" s="22" t="s">
        <v>139</v>
      </c>
    </row>
    <row r="53" spans="1:4" ht="18.75">
      <c r="A53" s="64" t="s">
        <v>102</v>
      </c>
      <c r="B53" s="22" t="s">
        <v>123</v>
      </c>
      <c r="D53" s="22" t="s">
        <v>140</v>
      </c>
    </row>
    <row r="54" spans="1:4" ht="18.75">
      <c r="A54" s="64" t="s">
        <v>103</v>
      </c>
      <c r="B54" s="22" t="s">
        <v>124</v>
      </c>
      <c r="D54" s="22" t="s">
        <v>138</v>
      </c>
    </row>
    <row r="55" spans="1:4" ht="18.75">
      <c r="A55" s="64" t="s">
        <v>104</v>
      </c>
      <c r="B55" s="22" t="s">
        <v>142</v>
      </c>
      <c r="D55" s="22" t="s">
        <v>144</v>
      </c>
    </row>
    <row r="56" spans="1:4" ht="18.75">
      <c r="A56" s="64" t="s">
        <v>105</v>
      </c>
      <c r="B56" s="22" t="s">
        <v>143</v>
      </c>
      <c r="D56" s="22" t="s">
        <v>145</v>
      </c>
    </row>
    <row r="57" spans="1:4" ht="18.75">
      <c r="A57" s="64"/>
      <c r="D57" s="22" t="s">
        <v>146</v>
      </c>
    </row>
    <row r="58" spans="1:2" ht="18.75">
      <c r="A58" s="64" t="s">
        <v>106</v>
      </c>
      <c r="B58" s="22" t="s">
        <v>125</v>
      </c>
    </row>
    <row r="59" spans="1:2" ht="18.75">
      <c r="A59" s="64" t="s">
        <v>115</v>
      </c>
      <c r="B59" s="22" t="s">
        <v>126</v>
      </c>
    </row>
    <row r="60" spans="1:2" ht="18.75">
      <c r="A60" s="64" t="s">
        <v>116</v>
      </c>
      <c r="B60" s="22" t="s">
        <v>129</v>
      </c>
    </row>
    <row r="61" spans="1:2" ht="18.75">
      <c r="A61" s="64" t="s">
        <v>117</v>
      </c>
      <c r="B61" s="22" t="s">
        <v>130</v>
      </c>
    </row>
    <row r="62" spans="1:2" ht="18.75">
      <c r="A62" s="64" t="s">
        <v>118</v>
      </c>
      <c r="B62" s="22" t="s">
        <v>131</v>
      </c>
    </row>
    <row r="63" ht="18.75">
      <c r="A63" s="64"/>
    </row>
    <row r="64" ht="18.75">
      <c r="A64" s="64"/>
    </row>
    <row r="65" ht="18.75">
      <c r="A65" s="64"/>
    </row>
    <row r="66" ht="18.75">
      <c r="A66" s="64"/>
    </row>
    <row r="67" ht="18.75">
      <c r="A67" s="64"/>
    </row>
    <row r="68" ht="18.75">
      <c r="A68" s="64"/>
    </row>
    <row r="69" ht="18.75">
      <c r="A69" s="64"/>
    </row>
    <row r="70" ht="18.75">
      <c r="A70" s="64"/>
    </row>
    <row r="71" ht="18.75">
      <c r="A71" s="64"/>
    </row>
    <row r="72" ht="18.75">
      <c r="A72" s="39"/>
    </row>
    <row r="73" ht="18.75">
      <c r="A73" s="39"/>
    </row>
    <row r="74" ht="18.75">
      <c r="A74" s="39"/>
    </row>
    <row r="75" ht="18.75">
      <c r="A75" s="39"/>
    </row>
    <row r="76" ht="18.75">
      <c r="A76" s="39"/>
    </row>
    <row r="77" ht="18.75">
      <c r="A77" s="39"/>
    </row>
    <row r="78" ht="18.75">
      <c r="A78" s="39"/>
    </row>
    <row r="79" ht="18.75">
      <c r="A79" s="39"/>
    </row>
    <row r="80" ht="18.75">
      <c r="A80" s="39"/>
    </row>
    <row r="81" ht="18.75">
      <c r="A81" s="39"/>
    </row>
  </sheetData>
  <sheetProtection/>
  <mergeCells count="33">
    <mergeCell ref="A2:I2"/>
    <mergeCell ref="A3:I3"/>
    <mergeCell ref="A1:I1"/>
    <mergeCell ref="I6:I7"/>
    <mergeCell ref="A24:F24"/>
    <mergeCell ref="A29:C29"/>
    <mergeCell ref="D29:F29"/>
    <mergeCell ref="G29:I29"/>
    <mergeCell ref="A26:C26"/>
    <mergeCell ref="A6:A8"/>
    <mergeCell ref="B6:C6"/>
    <mergeCell ref="D6:E6"/>
    <mergeCell ref="B7:C7"/>
    <mergeCell ref="D7:E7"/>
    <mergeCell ref="F6:H6"/>
    <mergeCell ref="D26:E26"/>
    <mergeCell ref="G26:I26"/>
    <mergeCell ref="A44:I44"/>
    <mergeCell ref="A27:B27"/>
    <mergeCell ref="E27:G27"/>
    <mergeCell ref="A4:I4"/>
    <mergeCell ref="A32:C32"/>
    <mergeCell ref="D30:F30"/>
    <mergeCell ref="G30:I30"/>
    <mergeCell ref="G31:I31"/>
    <mergeCell ref="G32:I32"/>
    <mergeCell ref="A30:C30"/>
    <mergeCell ref="A33:C33"/>
    <mergeCell ref="D33:F33"/>
    <mergeCell ref="G33:I33"/>
    <mergeCell ref="D32:F32"/>
    <mergeCell ref="D31:F31"/>
    <mergeCell ref="A31:C31"/>
  </mergeCells>
  <printOptions/>
  <pageMargins left="0.31496062992125984" right="0.31496062992125984" top="0.31496062992125984" bottom="0.31496062992125984" header="0.275590551181102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1"/>
  <sheetViews>
    <sheetView view="pageBreakPreview" zoomScaleSheetLayoutView="100" zoomScalePageLayoutView="0" workbookViewId="0" topLeftCell="A7">
      <selection activeCell="I15" sqref="I15"/>
    </sheetView>
  </sheetViews>
  <sheetFormatPr defaultColWidth="9.00390625" defaultRowHeight="19.5" customHeight="1"/>
  <cols>
    <col min="1" max="1" width="8.7109375" style="23" customWidth="1"/>
    <col min="2" max="2" width="24.7109375" style="23" customWidth="1"/>
    <col min="3" max="3" width="13.140625" style="23" customWidth="1"/>
    <col min="4" max="4" width="11.8515625" style="23" customWidth="1"/>
    <col min="5" max="6" width="13.140625" style="23" customWidth="1"/>
    <col min="7" max="7" width="13.421875" style="23" customWidth="1"/>
    <col min="8" max="8" width="11.57421875" style="23" customWidth="1"/>
    <col min="9" max="9" width="16.421875" style="23" customWidth="1"/>
    <col min="10" max="10" width="22.00390625" style="23" customWidth="1"/>
    <col min="11" max="16384" width="9.00390625" style="23" customWidth="1"/>
  </cols>
  <sheetData>
    <row r="1" spans="1:10" ht="19.5" customHeight="1">
      <c r="A1" s="125" t="s">
        <v>76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1" ht="19.5" customHeight="1">
      <c r="A2" s="125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2" ht="19.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4:7" ht="19.5" customHeight="1">
      <c r="D4" s="23" t="s">
        <v>34</v>
      </c>
      <c r="G4" s="23" t="s">
        <v>35</v>
      </c>
    </row>
    <row r="5" spans="2:6" ht="17.25" customHeight="1">
      <c r="B5" s="139" t="s">
        <v>96</v>
      </c>
      <c r="C5" s="139"/>
      <c r="F5" s="97" t="s">
        <v>77</v>
      </c>
    </row>
    <row r="6" spans="4:7" ht="19.5" customHeight="1">
      <c r="D6" s="23" t="s">
        <v>37</v>
      </c>
      <c r="G6" s="23" t="s">
        <v>38</v>
      </c>
    </row>
    <row r="8" spans="1:11" ht="19.5" customHeight="1">
      <c r="A8" s="221" t="s">
        <v>26</v>
      </c>
      <c r="B8" s="221" t="s">
        <v>42</v>
      </c>
      <c r="C8" s="221" t="s">
        <v>43</v>
      </c>
      <c r="D8" s="221" t="s">
        <v>44</v>
      </c>
      <c r="E8" s="221" t="s">
        <v>45</v>
      </c>
      <c r="F8" s="221" t="s">
        <v>80</v>
      </c>
      <c r="G8" s="221" t="s">
        <v>28</v>
      </c>
      <c r="H8" s="222" t="s">
        <v>78</v>
      </c>
      <c r="I8" s="222" t="s">
        <v>29</v>
      </c>
      <c r="J8" s="221" t="s">
        <v>30</v>
      </c>
      <c r="K8" s="223"/>
    </row>
    <row r="9" spans="1:11" ht="19.5" customHeight="1">
      <c r="A9" s="224"/>
      <c r="B9" s="225"/>
      <c r="C9" s="225"/>
      <c r="D9" s="225"/>
      <c r="E9" s="225"/>
      <c r="F9" s="225"/>
      <c r="G9" s="225"/>
      <c r="H9" s="226" t="s">
        <v>31</v>
      </c>
      <c r="I9" s="226" t="s">
        <v>32</v>
      </c>
      <c r="J9" s="225"/>
      <c r="K9" s="223"/>
    </row>
    <row r="10" spans="1:11" ht="14.25" customHeight="1">
      <c r="A10" s="227" t="s">
        <v>97</v>
      </c>
      <c r="B10" s="227" t="s">
        <v>98</v>
      </c>
      <c r="C10" s="227" t="s">
        <v>99</v>
      </c>
      <c r="D10" s="227" t="s">
        <v>100</v>
      </c>
      <c r="E10" s="227" t="s">
        <v>101</v>
      </c>
      <c r="F10" s="227" t="s">
        <v>102</v>
      </c>
      <c r="G10" s="227" t="s">
        <v>103</v>
      </c>
      <c r="H10" s="228" t="s">
        <v>104</v>
      </c>
      <c r="I10" s="228" t="s">
        <v>105</v>
      </c>
      <c r="J10" s="227" t="s">
        <v>106</v>
      </c>
      <c r="K10" s="223"/>
    </row>
    <row r="11" spans="1:11" s="223" customFormat="1" ht="19.5" customHeight="1">
      <c r="A11" s="229"/>
      <c r="B11" s="230"/>
      <c r="C11" s="231"/>
      <c r="D11" s="229"/>
      <c r="E11" s="229"/>
      <c r="F11" s="229"/>
      <c r="G11" s="232">
        <f>D11*E11</f>
        <v>0</v>
      </c>
      <c r="H11" s="232"/>
      <c r="I11" s="232"/>
      <c r="J11" s="230"/>
      <c r="K11" s="23"/>
    </row>
    <row r="12" spans="1:10" ht="19.5" customHeight="1">
      <c r="A12" s="230"/>
      <c r="B12" s="230"/>
      <c r="C12" s="231"/>
      <c r="D12" s="229"/>
      <c r="E12" s="229"/>
      <c r="F12" s="229"/>
      <c r="G12" s="232"/>
      <c r="H12" s="232"/>
      <c r="I12" s="232"/>
      <c r="J12" s="230"/>
    </row>
    <row r="13" spans="1:10" ht="19.5" customHeight="1">
      <c r="A13" s="230"/>
      <c r="B13" s="230"/>
      <c r="C13" s="231"/>
      <c r="D13" s="229"/>
      <c r="E13" s="229"/>
      <c r="F13" s="229"/>
      <c r="G13" s="232"/>
      <c r="H13" s="232"/>
      <c r="I13" s="232"/>
      <c r="J13" s="230"/>
    </row>
    <row r="14" spans="1:10" ht="19.5" customHeight="1">
      <c r="A14" s="230"/>
      <c r="B14" s="230"/>
      <c r="C14" s="231"/>
      <c r="D14" s="229"/>
      <c r="E14" s="229"/>
      <c r="F14" s="229"/>
      <c r="G14" s="232"/>
      <c r="H14" s="232"/>
      <c r="I14" s="232"/>
      <c r="J14" s="230"/>
    </row>
    <row r="15" spans="1:10" ht="19.5" customHeight="1">
      <c r="A15" s="230"/>
      <c r="B15" s="230"/>
      <c r="C15" s="233"/>
      <c r="D15" s="229"/>
      <c r="E15" s="229"/>
      <c r="F15" s="229"/>
      <c r="G15" s="232"/>
      <c r="H15" s="232"/>
      <c r="I15" s="232"/>
      <c r="J15" s="230"/>
    </row>
    <row r="16" spans="1:10" ht="19.5" customHeigh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</row>
    <row r="17" spans="1:10" ht="19.5" customHeigh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</row>
    <row r="18" spans="1:10" ht="19.5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</row>
    <row r="19" spans="1:10" ht="19.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</row>
    <row r="20" spans="1:14" ht="19.5" customHeight="1">
      <c r="A20" s="230"/>
      <c r="B20" s="230"/>
      <c r="C20" s="230"/>
      <c r="D20" s="230"/>
      <c r="E20" s="234" t="s">
        <v>107</v>
      </c>
      <c r="F20" s="234"/>
      <c r="G20" s="235">
        <f>SUM(G11:G15)</f>
        <v>0</v>
      </c>
      <c r="H20" s="235"/>
      <c r="I20" s="235"/>
      <c r="J20" s="230"/>
      <c r="N20" s="23">
        <v>2000</v>
      </c>
    </row>
    <row r="21" spans="2:3" ht="19.5" customHeight="1">
      <c r="B21" s="23" t="s">
        <v>167</v>
      </c>
      <c r="C21" s="23" t="str">
        <f>_xlfn.BAHTTEXT(G20)</f>
        <v>ศูนย์บาทถ้วน</v>
      </c>
    </row>
    <row r="24" spans="4:9" ht="19.5" customHeight="1">
      <c r="D24" s="139" t="s">
        <v>108</v>
      </c>
      <c r="E24" s="139"/>
      <c r="F24" s="139"/>
      <c r="G24" s="139"/>
      <c r="H24" s="139"/>
      <c r="I24" s="236"/>
    </row>
    <row r="25" spans="4:9" ht="19.5" customHeight="1">
      <c r="D25" s="139" t="s">
        <v>92</v>
      </c>
      <c r="E25" s="139"/>
      <c r="F25" s="139"/>
      <c r="G25" s="139"/>
      <c r="H25" s="139"/>
      <c r="I25" s="236"/>
    </row>
    <row r="26" spans="4:9" ht="19.5" customHeight="1">
      <c r="D26" s="139" t="s">
        <v>79</v>
      </c>
      <c r="E26" s="139"/>
      <c r="F26" s="139"/>
      <c r="G26" s="139"/>
      <c r="H26" s="139"/>
      <c r="I26" s="236"/>
    </row>
    <row r="27" spans="4:9" ht="19.5" customHeight="1">
      <c r="D27" s="139" t="s">
        <v>24</v>
      </c>
      <c r="E27" s="139"/>
      <c r="F27" s="139"/>
      <c r="G27" s="139"/>
      <c r="H27" s="139"/>
      <c r="I27" s="236"/>
    </row>
    <row r="371" ht="19.5" customHeight="1">
      <c r="C371" s="237" t="s">
        <v>91</v>
      </c>
    </row>
  </sheetData>
  <sheetProtection/>
  <mergeCells count="15">
    <mergeCell ref="D25:H25"/>
    <mergeCell ref="D26:H26"/>
    <mergeCell ref="D27:H27"/>
    <mergeCell ref="A2:K2"/>
    <mergeCell ref="A1:J1"/>
    <mergeCell ref="A8:A9"/>
    <mergeCell ref="B8:B9"/>
    <mergeCell ref="C8:C9"/>
    <mergeCell ref="D8:D9"/>
    <mergeCell ref="E8:E9"/>
    <mergeCell ref="F8:F9"/>
    <mergeCell ref="G8:G9"/>
    <mergeCell ref="J8:J9"/>
    <mergeCell ref="B5:C5"/>
    <mergeCell ref="D24:H24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pum</cp:lastModifiedBy>
  <cp:lastPrinted>2018-11-29T09:54:36Z</cp:lastPrinted>
  <dcterms:created xsi:type="dcterms:W3CDTF">2004-01-07T04:16:34Z</dcterms:created>
  <dcterms:modified xsi:type="dcterms:W3CDTF">2018-11-29T09:56:49Z</dcterms:modified>
  <cp:category/>
  <cp:version/>
  <cp:contentType/>
  <cp:contentStatus/>
</cp:coreProperties>
</file>